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C:\Users\Sam Savage\Documents\AA Probabillity Management New\Blog\"/>
    </mc:Choice>
  </mc:AlternateContent>
  <bookViews>
    <workbookView xWindow="0" yWindow="0" windowWidth="19200" windowHeight="7150"/>
  </bookViews>
  <sheets>
    <sheet name="Read Me" sheetId="5" r:id="rId1"/>
    <sheet name="Wealth Simulator" sheetId="4" r:id="rId2"/>
    <sheet name="Hodgepodge of formulas" sheetId="1" r:id="rId3"/>
    <sheet name="PMTable" sheetId="2" r:id="rId4"/>
    <sheet name="SIPmath Chart Data" sheetId="3" r:id="rId5"/>
  </sheets>
  <definedNames>
    <definedName name="Agent_01">PMTable!$C$4:$C$103</definedName>
    <definedName name="Agent_02">PMTable!$D$4:$D$103</definedName>
    <definedName name="Agent_03">PMTable!$E$4:$E$103</definedName>
    <definedName name="Agent_04">PMTable!$F$4:$F$103</definedName>
    <definedName name="Agent_05">PMTable!$G$4:$G$103</definedName>
    <definedName name="Agent_06">PMTable!$H$4:$H$103</definedName>
    <definedName name="Agent_07">PMTable!$I$4:$I$103</definedName>
    <definedName name="Agent_08">PMTable!$J$4:$J$103</definedName>
    <definedName name="Agent_09">PMTable!$K$4:$K$103</definedName>
    <definedName name="Agent_10">PMTable!$L$4:$L$103</definedName>
    <definedName name="Agent_11">PMTable!$M$4:$M$103</definedName>
    <definedName name="Agent_12">PMTable!$N$4:$N$103</definedName>
    <definedName name="Agent_13">PMTable!$O$4:$O$103</definedName>
    <definedName name="Agent_14">PMTable!$P$4:$P$103</definedName>
    <definedName name="Agent_15">PMTable!$Q$4:$Q$103</definedName>
    <definedName name="Agent_16">PMTable!$R$4:$R$103</definedName>
    <definedName name="Agent_17">PMTable!$S$4:$S$103</definedName>
    <definedName name="Agent_18">PMTable!$T$4:$T$103</definedName>
    <definedName name="Agent_19">PMTable!$U$4:$U$103</definedName>
    <definedName name="Agent_20">PMTable!$V$4:$V$103</definedName>
    <definedName name="Agent_21">PMTable!$W$4:$W$103</definedName>
    <definedName name="Agent_22">PMTable!$X$4:$X$103</definedName>
    <definedName name="Agent_23">PMTable!$Y$4:$Y$103</definedName>
    <definedName name="Agent_24">PMTable!$Z$4:$Z$103</definedName>
    <definedName name="Agent_25">PMTable!$AA$4:$AA$103</definedName>
    <definedName name="Agent_26">PMTable!$AB$4:$AB$103</definedName>
    <definedName name="Agent_27">PMTable!$AC$4:$AC$103</definedName>
    <definedName name="Agent_28">PMTable!$AD$4:$AD$103</definedName>
    <definedName name="Agent_29">PMTable!$AE$4:$AE$103</definedName>
    <definedName name="Agent_30">PMTable!$AF$4:$AF$103</definedName>
    <definedName name="Agent_31">PMTable!$AG$4:$AG$103</definedName>
    <definedName name="Agent_32">PMTable!$AH$4:$AH$103</definedName>
    <definedName name="Agent_33">PMTable!$AI$4:$AI$103</definedName>
    <definedName name="Agent_34">PMTable!$AJ$4:$AJ$103</definedName>
    <definedName name="Agent_35">PMTable!$AK$4:$AK$103</definedName>
    <definedName name="Agent_36">PMTable!$AL$4:$AL$103</definedName>
    <definedName name="Agent_37">PMTable!$AM$4:$AM$103</definedName>
    <definedName name="Agent_38">PMTable!$AN$4:$AN$103</definedName>
    <definedName name="Agent_39">PMTable!$AO$4:$AO$103</definedName>
    <definedName name="Agent_40">PMTable!$AP$4:$AP$103</definedName>
    <definedName name="Agent_41">PMTable!$AQ$4:$AQ$103</definedName>
    <definedName name="Agent_42">PMTable!$AR$4:$AR$103</definedName>
    <definedName name="Agent_43">PMTable!$AS$4:$AS$103</definedName>
    <definedName name="Agent_44">PMTable!$AT$4:$AT$103</definedName>
    <definedName name="Agent_45">PMTable!$AU$4:$AU$103</definedName>
    <definedName name="Agent_46">PMTable!$AV$4:$AV$103</definedName>
    <definedName name="Agent_47">PMTable!$AW$4:$AW$103</definedName>
    <definedName name="Agent_48">PMTable!$AX$4:$AX$103</definedName>
    <definedName name="Agent_49">PMTable!$AY$4:$AY$103</definedName>
    <definedName name="Agent_50">PMTable!$AZ$4:$AZ$103</definedName>
    <definedName name="Alpha">'Hodgepodge of formulas'!$AH$1</definedName>
    <definedName name="Beta">'Hodgepodge of formulas'!$AH$2</definedName>
    <definedName name="PM_cdf_Y">'SIPmath Chart Data'!$A$322:$A$426</definedName>
    <definedName name="PM_DfltBins">10</definedName>
    <definedName name="PM_Index">PMTable!$A$1</definedName>
    <definedName name="PM_InitialVariableID">3115765</definedName>
    <definedName name="PM_library_file_name">"Book1"</definedName>
    <definedName name="PM_local_library">TRUE</definedName>
    <definedName name="PM_MaxBins">100</definedName>
    <definedName name="PM_random_mode">TRUE</definedName>
    <definedName name="PM_sparklinesForInputs" hidden="1">TRUE</definedName>
    <definedName name="PM_sparklinesForOutputs" hidden="1">TRUE</definedName>
    <definedName name="PM_sparklinesIONumberOfBins" hidden="1">10</definedName>
    <definedName name="PM_Trials">100</definedName>
  </definedNames>
  <calcPr calcId="171027"/>
</workbook>
</file>

<file path=xl/calcChain.xml><?xml version="1.0" encoding="utf-8"?>
<calcChain xmlns="http://schemas.openxmlformats.org/spreadsheetml/2006/main">
  <c r="AQ1" i="4" l="1"/>
  <c r="AH3" i="1" l="1"/>
  <c r="AH1" i="1" s="1"/>
  <c r="AH2" i="1" l="1"/>
  <c r="AI54" i="1" s="1"/>
  <c r="AP3" i="4"/>
  <c r="AI19" i="1" l="1"/>
  <c r="AI23" i="1"/>
  <c r="AI11" i="1"/>
  <c r="AI27" i="1"/>
  <c r="AI15" i="1"/>
  <c r="AI31" i="1"/>
  <c r="AI35" i="1"/>
  <c r="AI39" i="1"/>
  <c r="AI47" i="1"/>
  <c r="AI43" i="1"/>
  <c r="AI51" i="1"/>
  <c r="AI55" i="1"/>
  <c r="AI8" i="1"/>
  <c r="AI20" i="1"/>
  <c r="AI12" i="1"/>
  <c r="AI16" i="1"/>
  <c r="AI28" i="1"/>
  <c r="AI24" i="1"/>
  <c r="AI32" i="1"/>
  <c r="AI36" i="1"/>
  <c r="AI44" i="1"/>
  <c r="AI48" i="1"/>
  <c r="AI26" i="1"/>
  <c r="AI38" i="1"/>
  <c r="AI13" i="1"/>
  <c r="AI17" i="1"/>
  <c r="AI29" i="1"/>
  <c r="AI33" i="1"/>
  <c r="AI45" i="1"/>
  <c r="AI49" i="1"/>
  <c r="AI34" i="1"/>
  <c r="AI14" i="1"/>
  <c r="AI18" i="1"/>
  <c r="AI22" i="1"/>
  <c r="AI52" i="1"/>
  <c r="AI50" i="1"/>
  <c r="AI21" i="1"/>
  <c r="AI37" i="1"/>
  <c r="AI53" i="1"/>
  <c r="AI46" i="1"/>
  <c r="AI30" i="1"/>
  <c r="AI40" i="1"/>
  <c r="AI6" i="1"/>
  <c r="AI9" i="1"/>
  <c r="AI25" i="1"/>
  <c r="AI41" i="1"/>
  <c r="AI5" i="1"/>
  <c r="AI10" i="1"/>
  <c r="AI42" i="1"/>
  <c r="AI7" i="1"/>
  <c r="AO13" i="4"/>
  <c r="D2" i="1"/>
  <c r="AI4" i="1" l="1"/>
  <c r="P5" i="4"/>
  <c r="AJ4" i="1" l="1" a="1"/>
  <c r="AJ4" i="1" s="1"/>
  <c r="AK4" i="1" s="1"/>
  <c r="AL4" i="1" s="1"/>
  <c r="AK3" i="1"/>
  <c r="I2" i="1"/>
  <c r="C4" i="1" l="1"/>
  <c r="AJ7" i="1"/>
  <c r="AK7" i="1" s="1"/>
  <c r="AL7" i="1" s="1"/>
  <c r="AJ6" i="1"/>
  <c r="AK6" i="1" s="1"/>
  <c r="AL6" i="1" s="1"/>
  <c r="AJ5" i="1"/>
  <c r="AJ8" i="1"/>
  <c r="AK8" i="1" s="1"/>
  <c r="AL8" i="1" s="1"/>
  <c r="AJ11" i="1"/>
  <c r="L3" i="1"/>
  <c r="K3" i="1"/>
  <c r="AJ12" i="1" l="1"/>
  <c r="AK5" i="1"/>
  <c r="AL5" i="1" s="1"/>
  <c r="C15" i="1"/>
  <c r="C28" i="1"/>
  <c r="C19" i="1"/>
  <c r="C32" i="1"/>
  <c r="C23" i="1"/>
  <c r="C36" i="1"/>
  <c r="C11" i="1"/>
  <c r="C24" i="1"/>
  <c r="C54" i="1"/>
  <c r="C31" i="1"/>
  <c r="C48" i="1"/>
  <c r="C35" i="1"/>
  <c r="C26" i="1"/>
  <c r="C39" i="1"/>
  <c r="C38" i="1"/>
  <c r="C27" i="1"/>
  <c r="C44" i="1"/>
  <c r="C47" i="1"/>
  <c r="C17" i="1"/>
  <c r="C51" i="1"/>
  <c r="C29" i="1"/>
  <c r="C55" i="1"/>
  <c r="C33" i="1"/>
  <c r="C43" i="1"/>
  <c r="C13" i="1"/>
  <c r="C12" i="1"/>
  <c r="C49" i="1"/>
  <c r="C16" i="1"/>
  <c r="C34" i="1"/>
  <c r="C20" i="1"/>
  <c r="C14" i="1"/>
  <c r="C8" i="1"/>
  <c r="C45" i="1"/>
  <c r="C6" i="1"/>
  <c r="C40" i="1"/>
  <c r="C42" i="1"/>
  <c r="C18" i="1"/>
  <c r="C50" i="1"/>
  <c r="C37" i="1"/>
  <c r="C46" i="1"/>
  <c r="C53" i="1"/>
  <c r="C22" i="1"/>
  <c r="C25" i="1"/>
  <c r="C10" i="1"/>
  <c r="C52" i="1"/>
  <c r="C41" i="1"/>
  <c r="C30" i="1"/>
  <c r="C9" i="1"/>
  <c r="C7" i="1"/>
  <c r="C21" i="1"/>
  <c r="AJ13" i="1"/>
  <c r="AJ14" i="1"/>
  <c r="AJ15" i="1"/>
  <c r="W2" i="1"/>
  <c r="W1" i="1"/>
  <c r="AK2" i="1"/>
  <c r="O4" i="4" l="1"/>
  <c r="O3" i="4"/>
  <c r="AM7" i="1"/>
  <c r="AM6" i="1"/>
  <c r="AM8" i="1"/>
  <c r="P3" i="4"/>
  <c r="P4" i="4"/>
  <c r="B6" i="1"/>
  <c r="H58" i="1" s="1"/>
  <c r="AC6" i="1"/>
  <c r="AB7" i="1"/>
  <c r="B7" i="1" s="1"/>
  <c r="Q3" i="4" l="1"/>
  <c r="AC7" i="1"/>
  <c r="W58" i="1"/>
  <c r="S58" i="1"/>
  <c r="O58" i="1"/>
  <c r="K58" i="1"/>
  <c r="G58" i="1"/>
  <c r="D59" i="1"/>
  <c r="H59" i="1"/>
  <c r="L59" i="1"/>
  <c r="P59" i="1"/>
  <c r="T59" i="1"/>
  <c r="E59" i="1"/>
  <c r="I59" i="1"/>
  <c r="M59" i="1"/>
  <c r="Q59" i="1"/>
  <c r="U59" i="1"/>
  <c r="F59" i="1"/>
  <c r="J59" i="1"/>
  <c r="N59" i="1"/>
  <c r="R59" i="1"/>
  <c r="V59" i="1"/>
  <c r="S59" i="1"/>
  <c r="G59" i="1"/>
  <c r="W59" i="1"/>
  <c r="K59" i="1"/>
  <c r="O59" i="1"/>
  <c r="V58" i="1"/>
  <c r="R58" i="1"/>
  <c r="N58" i="1"/>
  <c r="J58" i="1"/>
  <c r="F58" i="1"/>
  <c r="U58" i="1"/>
  <c r="Q58" i="1"/>
  <c r="M58" i="1"/>
  <c r="I58" i="1"/>
  <c r="E58" i="1"/>
  <c r="D58" i="1"/>
  <c r="T58" i="1"/>
  <c r="P58" i="1"/>
  <c r="L58" i="1"/>
  <c r="AB8" i="1"/>
  <c r="AB9" i="1" l="1"/>
  <c r="B8" i="1"/>
  <c r="AC8" i="1"/>
  <c r="AA58" i="1"/>
  <c r="AB58" i="1"/>
  <c r="AC58" i="1"/>
  <c r="AD58" i="1"/>
  <c r="AE58" i="1"/>
  <c r="AF58" i="1"/>
  <c r="AG58" i="1"/>
  <c r="AH58" i="1"/>
  <c r="AI58" i="1"/>
  <c r="AJ58" i="1"/>
  <c r="AK58" i="1"/>
  <c r="AL58" i="1"/>
  <c r="AM58" i="1"/>
  <c r="AN58" i="1"/>
  <c r="AO58" i="1"/>
  <c r="AP58" i="1"/>
  <c r="AQ58" i="1"/>
  <c r="AR58" i="1"/>
  <c r="AS58" i="1"/>
  <c r="AT58" i="1"/>
  <c r="AA59" i="1"/>
  <c r="AB59" i="1"/>
  <c r="AC59" i="1"/>
  <c r="AD59" i="1"/>
  <c r="AE59" i="1"/>
  <c r="AF59" i="1"/>
  <c r="AG59" i="1"/>
  <c r="AH59" i="1"/>
  <c r="AI59" i="1"/>
  <c r="AJ59" i="1"/>
  <c r="AK59" i="1"/>
  <c r="AL59" i="1"/>
  <c r="AM59" i="1"/>
  <c r="AN59" i="1"/>
  <c r="AO59" i="1"/>
  <c r="AP59" i="1"/>
  <c r="AQ59" i="1"/>
  <c r="AR59" i="1"/>
  <c r="AS59" i="1"/>
  <c r="AT59" i="1"/>
  <c r="AA60" i="1"/>
  <c r="AB60" i="1"/>
  <c r="AC60" i="1"/>
  <c r="AD60" i="1"/>
  <c r="AE60" i="1"/>
  <c r="AF60" i="1"/>
  <c r="AG60" i="1"/>
  <c r="AH60" i="1"/>
  <c r="AI60" i="1"/>
  <c r="AJ60" i="1"/>
  <c r="AK60" i="1"/>
  <c r="AL60" i="1"/>
  <c r="AM60" i="1"/>
  <c r="AN60" i="1"/>
  <c r="AO60" i="1"/>
  <c r="AP60" i="1"/>
  <c r="AQ60" i="1"/>
  <c r="AR60" i="1"/>
  <c r="AS60" i="1"/>
  <c r="AT60" i="1"/>
  <c r="AA61" i="1"/>
  <c r="AB61" i="1"/>
  <c r="AC61" i="1"/>
  <c r="AD61" i="1"/>
  <c r="AE61" i="1"/>
  <c r="AF61" i="1"/>
  <c r="AG61" i="1"/>
  <c r="AH61" i="1"/>
  <c r="AI61" i="1"/>
  <c r="AJ61" i="1"/>
  <c r="AK61" i="1"/>
  <c r="AL61" i="1"/>
  <c r="AM61" i="1"/>
  <c r="AN61" i="1"/>
  <c r="AO61" i="1"/>
  <c r="AP61" i="1"/>
  <c r="AQ61" i="1"/>
  <c r="AR61" i="1"/>
  <c r="AS61" i="1"/>
  <c r="AT61" i="1"/>
  <c r="AA62" i="1"/>
  <c r="AB62" i="1"/>
  <c r="AC62" i="1"/>
  <c r="AD62" i="1"/>
  <c r="AE62" i="1"/>
  <c r="AF62" i="1"/>
  <c r="AG62" i="1"/>
  <c r="AH62" i="1"/>
  <c r="AI62" i="1"/>
  <c r="AJ62" i="1"/>
  <c r="AK62" i="1"/>
  <c r="AL62" i="1"/>
  <c r="AM62" i="1"/>
  <c r="AN62" i="1"/>
  <c r="AO62" i="1"/>
  <c r="AP62" i="1"/>
  <c r="AQ62" i="1"/>
  <c r="AR62" i="1"/>
  <c r="AS62" i="1"/>
  <c r="AT62" i="1"/>
  <c r="AA63" i="1"/>
  <c r="AB63" i="1"/>
  <c r="AC63" i="1"/>
  <c r="AD63" i="1"/>
  <c r="AE63" i="1"/>
  <c r="AF63" i="1"/>
  <c r="AG63" i="1"/>
  <c r="AH63" i="1"/>
  <c r="AI63" i="1"/>
  <c r="AJ63" i="1"/>
  <c r="AK63" i="1"/>
  <c r="AL63" i="1"/>
  <c r="AM63" i="1"/>
  <c r="AN63" i="1"/>
  <c r="AO63" i="1"/>
  <c r="AP63" i="1"/>
  <c r="AQ63" i="1"/>
  <c r="AR63" i="1"/>
  <c r="AS63" i="1"/>
  <c r="AT63" i="1"/>
  <c r="AA64" i="1"/>
  <c r="AB64" i="1"/>
  <c r="AC64" i="1"/>
  <c r="AD64" i="1"/>
  <c r="AE64" i="1"/>
  <c r="AF64" i="1"/>
  <c r="AG64" i="1"/>
  <c r="AH64" i="1"/>
  <c r="AI64" i="1"/>
  <c r="AJ64" i="1"/>
  <c r="AK64" i="1"/>
  <c r="AL64" i="1"/>
  <c r="AM64" i="1"/>
  <c r="AN64" i="1"/>
  <c r="AO64" i="1"/>
  <c r="AP64" i="1"/>
  <c r="AQ64" i="1"/>
  <c r="AR64" i="1"/>
  <c r="AS64" i="1"/>
  <c r="AT64" i="1"/>
  <c r="AA65" i="1"/>
  <c r="AB65" i="1"/>
  <c r="AC65" i="1"/>
  <c r="AD65" i="1"/>
  <c r="AE65" i="1"/>
  <c r="AF65" i="1"/>
  <c r="AG65" i="1"/>
  <c r="AH65" i="1"/>
  <c r="AI65" i="1"/>
  <c r="AJ65" i="1"/>
  <c r="AK65" i="1"/>
  <c r="AL65" i="1"/>
  <c r="AM65" i="1"/>
  <c r="AN65" i="1"/>
  <c r="AO65" i="1"/>
  <c r="AP65" i="1"/>
  <c r="AQ65" i="1"/>
  <c r="AR65" i="1"/>
  <c r="AS65" i="1"/>
  <c r="AT65" i="1"/>
  <c r="AA66" i="1"/>
  <c r="AB66" i="1"/>
  <c r="AC66" i="1"/>
  <c r="AD66" i="1"/>
  <c r="AE66" i="1"/>
  <c r="AF66" i="1"/>
  <c r="AG66" i="1"/>
  <c r="AH66" i="1"/>
  <c r="AI66" i="1"/>
  <c r="AJ66" i="1"/>
  <c r="AK66" i="1"/>
  <c r="AL66" i="1"/>
  <c r="AM66" i="1"/>
  <c r="AN66" i="1"/>
  <c r="AO66" i="1"/>
  <c r="AP66" i="1"/>
  <c r="AQ66" i="1"/>
  <c r="AR66" i="1"/>
  <c r="AS66" i="1"/>
  <c r="AT66" i="1"/>
  <c r="AA67" i="1"/>
  <c r="AB67" i="1"/>
  <c r="AC67" i="1"/>
  <c r="AD67" i="1"/>
  <c r="AE67" i="1"/>
  <c r="AF67" i="1"/>
  <c r="AG67" i="1"/>
  <c r="AH67" i="1"/>
  <c r="AI67" i="1"/>
  <c r="AJ67" i="1"/>
  <c r="AK67" i="1"/>
  <c r="AL67" i="1"/>
  <c r="AM67" i="1"/>
  <c r="AN67" i="1"/>
  <c r="AO67" i="1"/>
  <c r="AP67" i="1"/>
  <c r="AQ67" i="1"/>
  <c r="AR67" i="1"/>
  <c r="AS67" i="1"/>
  <c r="AT67" i="1"/>
  <c r="AA68" i="1"/>
  <c r="AB68" i="1"/>
  <c r="AC68" i="1"/>
  <c r="AD68" i="1"/>
  <c r="AE68" i="1"/>
  <c r="AF68" i="1"/>
  <c r="AG68" i="1"/>
  <c r="AH68" i="1"/>
  <c r="AI68" i="1"/>
  <c r="AJ68" i="1"/>
  <c r="AK68" i="1"/>
  <c r="AL68" i="1"/>
  <c r="AM68" i="1"/>
  <c r="AN68" i="1"/>
  <c r="AO68" i="1"/>
  <c r="AP68" i="1"/>
  <c r="AQ68" i="1"/>
  <c r="AR68" i="1"/>
  <c r="AS68" i="1"/>
  <c r="AT68" i="1"/>
  <c r="AA69" i="1"/>
  <c r="AB69" i="1"/>
  <c r="AC69" i="1"/>
  <c r="AD69" i="1"/>
  <c r="AE69" i="1"/>
  <c r="AF69" i="1"/>
  <c r="AG69" i="1"/>
  <c r="AH69" i="1"/>
  <c r="AI69" i="1"/>
  <c r="AJ69" i="1"/>
  <c r="AK69" i="1"/>
  <c r="AL69" i="1"/>
  <c r="AM69" i="1"/>
  <c r="AN69" i="1"/>
  <c r="AO69" i="1"/>
  <c r="AP69" i="1"/>
  <c r="AQ69" i="1"/>
  <c r="AR69" i="1"/>
  <c r="AS69" i="1"/>
  <c r="AT69" i="1"/>
  <c r="AA70" i="1"/>
  <c r="AB70" i="1"/>
  <c r="AC70" i="1"/>
  <c r="AD70" i="1"/>
  <c r="AE70" i="1"/>
  <c r="AF70" i="1"/>
  <c r="AG70" i="1"/>
  <c r="AH70" i="1"/>
  <c r="AI70" i="1"/>
  <c r="AJ70" i="1"/>
  <c r="AK70" i="1"/>
  <c r="AL70" i="1"/>
  <c r="AM70" i="1"/>
  <c r="AN70" i="1"/>
  <c r="AO70" i="1"/>
  <c r="AP70" i="1"/>
  <c r="AQ70" i="1"/>
  <c r="AR70" i="1"/>
  <c r="AS70" i="1"/>
  <c r="AT70" i="1"/>
  <c r="AA71" i="1"/>
  <c r="AB71" i="1"/>
  <c r="AC71" i="1"/>
  <c r="AD71" i="1"/>
  <c r="AE71" i="1"/>
  <c r="AF71" i="1"/>
  <c r="AG71" i="1"/>
  <c r="AH71" i="1"/>
  <c r="AI71" i="1"/>
  <c r="AJ71" i="1"/>
  <c r="AK71" i="1"/>
  <c r="AL71" i="1"/>
  <c r="AM71" i="1"/>
  <c r="AN71" i="1"/>
  <c r="AO71" i="1"/>
  <c r="AP71" i="1"/>
  <c r="AQ71" i="1"/>
  <c r="AR71" i="1"/>
  <c r="AS71" i="1"/>
  <c r="AT71" i="1"/>
  <c r="AA72" i="1"/>
  <c r="AB72" i="1"/>
  <c r="AC72" i="1"/>
  <c r="AD72" i="1"/>
  <c r="AE72" i="1"/>
  <c r="AF72" i="1"/>
  <c r="AG72" i="1"/>
  <c r="AH72" i="1"/>
  <c r="AI72" i="1"/>
  <c r="AJ72" i="1"/>
  <c r="AK72" i="1"/>
  <c r="AL72" i="1"/>
  <c r="AM72" i="1"/>
  <c r="AN72" i="1"/>
  <c r="AO72" i="1"/>
  <c r="AP72" i="1"/>
  <c r="AQ72" i="1"/>
  <c r="AR72" i="1"/>
  <c r="AS72" i="1"/>
  <c r="AT72" i="1"/>
  <c r="AA73" i="1"/>
  <c r="AB73" i="1"/>
  <c r="AC73" i="1"/>
  <c r="AD73" i="1"/>
  <c r="AE73" i="1"/>
  <c r="AF73" i="1"/>
  <c r="AG73" i="1"/>
  <c r="AH73" i="1"/>
  <c r="AI73" i="1"/>
  <c r="AJ73" i="1"/>
  <c r="AK73" i="1"/>
  <c r="AL73" i="1"/>
  <c r="AM73" i="1"/>
  <c r="AN73" i="1"/>
  <c r="AO73" i="1"/>
  <c r="AP73" i="1"/>
  <c r="AQ73" i="1"/>
  <c r="AR73" i="1"/>
  <c r="AS73" i="1"/>
  <c r="AT73" i="1"/>
  <c r="AA74" i="1"/>
  <c r="AB74" i="1"/>
  <c r="AC74" i="1"/>
  <c r="AD74" i="1"/>
  <c r="AE74" i="1"/>
  <c r="AF74" i="1"/>
  <c r="AG74" i="1"/>
  <c r="AH74" i="1"/>
  <c r="AI74" i="1"/>
  <c r="AJ74" i="1"/>
  <c r="AK74" i="1"/>
  <c r="AL74" i="1"/>
  <c r="AM74" i="1"/>
  <c r="AN74" i="1"/>
  <c r="AO74" i="1"/>
  <c r="AP74" i="1"/>
  <c r="AQ74" i="1"/>
  <c r="AR74" i="1"/>
  <c r="AS74" i="1"/>
  <c r="AT74" i="1"/>
  <c r="AA75" i="1"/>
  <c r="AB75" i="1"/>
  <c r="AC75" i="1"/>
  <c r="AD75" i="1"/>
  <c r="AE75" i="1"/>
  <c r="AF75" i="1"/>
  <c r="AG75" i="1"/>
  <c r="AH75" i="1"/>
  <c r="AI75" i="1"/>
  <c r="AJ75" i="1"/>
  <c r="AK75" i="1"/>
  <c r="AL75" i="1"/>
  <c r="AM75" i="1"/>
  <c r="AN75" i="1"/>
  <c r="AO75" i="1"/>
  <c r="AP75" i="1"/>
  <c r="AQ75" i="1"/>
  <c r="AR75" i="1"/>
  <c r="AS75" i="1"/>
  <c r="AT75" i="1"/>
  <c r="AA76" i="1"/>
  <c r="AB76" i="1"/>
  <c r="AC76" i="1"/>
  <c r="AD76" i="1"/>
  <c r="AE76" i="1"/>
  <c r="AF76" i="1"/>
  <c r="AG76" i="1"/>
  <c r="AH76" i="1"/>
  <c r="AI76" i="1"/>
  <c r="AJ76" i="1"/>
  <c r="AK76" i="1"/>
  <c r="AL76" i="1"/>
  <c r="AM76" i="1"/>
  <c r="AN76" i="1"/>
  <c r="AO76" i="1"/>
  <c r="AP76" i="1"/>
  <c r="AQ76" i="1"/>
  <c r="AR76" i="1"/>
  <c r="AS76" i="1"/>
  <c r="AT76" i="1"/>
  <c r="AA77" i="1"/>
  <c r="AB77" i="1"/>
  <c r="AC77" i="1"/>
  <c r="AD77" i="1"/>
  <c r="AE77" i="1"/>
  <c r="AF77" i="1"/>
  <c r="AG77" i="1"/>
  <c r="AH77" i="1"/>
  <c r="AI77" i="1"/>
  <c r="AJ77" i="1"/>
  <c r="AK77" i="1"/>
  <c r="AL77" i="1"/>
  <c r="AM77" i="1"/>
  <c r="AN77" i="1"/>
  <c r="AO77" i="1"/>
  <c r="AP77" i="1"/>
  <c r="AQ77" i="1"/>
  <c r="AR77" i="1"/>
  <c r="AS77" i="1"/>
  <c r="AT77" i="1"/>
  <c r="AA78" i="1"/>
  <c r="AB78" i="1"/>
  <c r="AC78" i="1"/>
  <c r="AD78" i="1"/>
  <c r="AE78" i="1"/>
  <c r="AF78" i="1"/>
  <c r="AG78" i="1"/>
  <c r="AH78" i="1"/>
  <c r="AI78" i="1"/>
  <c r="AJ78" i="1"/>
  <c r="AK78" i="1"/>
  <c r="AL78" i="1"/>
  <c r="AM78" i="1"/>
  <c r="AN78" i="1"/>
  <c r="AO78" i="1"/>
  <c r="AP78" i="1"/>
  <c r="AQ78" i="1"/>
  <c r="AR78" i="1"/>
  <c r="AS78" i="1"/>
  <c r="AT78" i="1"/>
  <c r="AA79" i="1"/>
  <c r="AB79" i="1"/>
  <c r="AC79" i="1"/>
  <c r="AD79" i="1"/>
  <c r="AE79" i="1"/>
  <c r="AF79" i="1"/>
  <c r="AG79" i="1"/>
  <c r="AH79" i="1"/>
  <c r="AI79" i="1"/>
  <c r="AJ79" i="1"/>
  <c r="AK79" i="1"/>
  <c r="AL79" i="1"/>
  <c r="AM79" i="1"/>
  <c r="AN79" i="1"/>
  <c r="AO79" i="1"/>
  <c r="AP79" i="1"/>
  <c r="AQ79" i="1"/>
  <c r="AR79" i="1"/>
  <c r="AS79" i="1"/>
  <c r="AT79" i="1"/>
  <c r="AA80" i="1"/>
  <c r="AB80" i="1"/>
  <c r="AC80" i="1"/>
  <c r="AD80" i="1"/>
  <c r="AE80" i="1"/>
  <c r="AF80" i="1"/>
  <c r="AG80" i="1"/>
  <c r="AH80" i="1"/>
  <c r="AI80" i="1"/>
  <c r="AJ80" i="1"/>
  <c r="AK80" i="1"/>
  <c r="AL80" i="1"/>
  <c r="AM80" i="1"/>
  <c r="AN80" i="1"/>
  <c r="AO80" i="1"/>
  <c r="AP80" i="1"/>
  <c r="AQ80" i="1"/>
  <c r="AR80" i="1"/>
  <c r="AS80" i="1"/>
  <c r="AT80" i="1"/>
  <c r="AA81" i="1"/>
  <c r="AB81" i="1"/>
  <c r="AC81" i="1"/>
  <c r="AD81" i="1"/>
  <c r="AE81" i="1"/>
  <c r="AF81" i="1"/>
  <c r="AG81" i="1"/>
  <c r="AH81" i="1"/>
  <c r="AI81" i="1"/>
  <c r="AJ81" i="1"/>
  <c r="AK81" i="1"/>
  <c r="AL81" i="1"/>
  <c r="AM81" i="1"/>
  <c r="AN81" i="1"/>
  <c r="AO81" i="1"/>
  <c r="AP81" i="1"/>
  <c r="AQ81" i="1"/>
  <c r="AR81" i="1"/>
  <c r="AS81" i="1"/>
  <c r="AT81" i="1"/>
  <c r="AA82" i="1"/>
  <c r="AB82" i="1"/>
  <c r="AC82" i="1"/>
  <c r="AD82" i="1"/>
  <c r="AE82" i="1"/>
  <c r="AF82" i="1"/>
  <c r="AG82" i="1"/>
  <c r="AH82" i="1"/>
  <c r="AI82" i="1"/>
  <c r="AJ82" i="1"/>
  <c r="AK82" i="1"/>
  <c r="AL82" i="1"/>
  <c r="AM82" i="1"/>
  <c r="AN82" i="1"/>
  <c r="AO82" i="1"/>
  <c r="AP82" i="1"/>
  <c r="AQ82" i="1"/>
  <c r="AR82" i="1"/>
  <c r="AS82" i="1"/>
  <c r="AT82" i="1"/>
  <c r="AA83" i="1"/>
  <c r="AB83" i="1"/>
  <c r="AC83" i="1"/>
  <c r="AD83" i="1"/>
  <c r="AE83" i="1"/>
  <c r="AF83" i="1"/>
  <c r="AG83" i="1"/>
  <c r="AH83" i="1"/>
  <c r="AI83" i="1"/>
  <c r="AJ83" i="1"/>
  <c r="AK83" i="1"/>
  <c r="AL83" i="1"/>
  <c r="AM83" i="1"/>
  <c r="AN83" i="1"/>
  <c r="AO83" i="1"/>
  <c r="AP83" i="1"/>
  <c r="AQ83" i="1"/>
  <c r="AR83" i="1"/>
  <c r="AS83" i="1"/>
  <c r="AT83" i="1"/>
  <c r="AA84" i="1"/>
  <c r="AB84" i="1"/>
  <c r="AC84" i="1"/>
  <c r="AD84" i="1"/>
  <c r="AE84" i="1"/>
  <c r="AF84" i="1"/>
  <c r="AG84" i="1"/>
  <c r="AH84" i="1"/>
  <c r="AI84" i="1"/>
  <c r="AJ84" i="1"/>
  <c r="AK84" i="1"/>
  <c r="AL84" i="1"/>
  <c r="AM84" i="1"/>
  <c r="AN84" i="1"/>
  <c r="AO84" i="1"/>
  <c r="AP84" i="1"/>
  <c r="AQ84" i="1"/>
  <c r="AR84" i="1"/>
  <c r="AS84" i="1"/>
  <c r="AT84" i="1"/>
  <c r="AA85" i="1"/>
  <c r="AB85" i="1"/>
  <c r="AC85" i="1"/>
  <c r="AD85" i="1"/>
  <c r="AE85" i="1"/>
  <c r="AF85" i="1"/>
  <c r="AG85" i="1"/>
  <c r="AH85" i="1"/>
  <c r="AI85" i="1"/>
  <c r="AJ85" i="1"/>
  <c r="AK85" i="1"/>
  <c r="AL85" i="1"/>
  <c r="AM85" i="1"/>
  <c r="AN85" i="1"/>
  <c r="AO85" i="1"/>
  <c r="AP85" i="1"/>
  <c r="AQ85" i="1"/>
  <c r="AR85" i="1"/>
  <c r="AS85" i="1"/>
  <c r="AT85" i="1"/>
  <c r="AA86" i="1"/>
  <c r="AB86" i="1"/>
  <c r="AC86" i="1"/>
  <c r="AD86" i="1"/>
  <c r="AE86" i="1"/>
  <c r="AF86" i="1"/>
  <c r="AG86" i="1"/>
  <c r="AH86" i="1"/>
  <c r="AI86" i="1"/>
  <c r="AJ86" i="1"/>
  <c r="AK86" i="1"/>
  <c r="AL86" i="1"/>
  <c r="AM86" i="1"/>
  <c r="AN86" i="1"/>
  <c r="AO86" i="1"/>
  <c r="AP86" i="1"/>
  <c r="AQ86" i="1"/>
  <c r="AR86" i="1"/>
  <c r="AS86" i="1"/>
  <c r="AT86" i="1"/>
  <c r="AA87" i="1"/>
  <c r="AB87" i="1"/>
  <c r="AC87" i="1"/>
  <c r="AD87" i="1"/>
  <c r="AE87" i="1"/>
  <c r="AF87" i="1"/>
  <c r="AG87" i="1"/>
  <c r="AH87" i="1"/>
  <c r="AI87" i="1"/>
  <c r="AJ87" i="1"/>
  <c r="AK87" i="1"/>
  <c r="AL87" i="1"/>
  <c r="AM87" i="1"/>
  <c r="AN87" i="1"/>
  <c r="AO87" i="1"/>
  <c r="AP87" i="1"/>
  <c r="AQ87" i="1"/>
  <c r="AR87" i="1"/>
  <c r="AS87" i="1"/>
  <c r="AT87" i="1"/>
  <c r="AA88" i="1"/>
  <c r="AB88" i="1"/>
  <c r="AC88" i="1"/>
  <c r="AD88" i="1"/>
  <c r="AE88" i="1"/>
  <c r="AF88" i="1"/>
  <c r="AG88" i="1"/>
  <c r="AH88" i="1"/>
  <c r="AI88" i="1"/>
  <c r="AJ88" i="1"/>
  <c r="AK88" i="1"/>
  <c r="AL88" i="1"/>
  <c r="AM88" i="1"/>
  <c r="AN88" i="1"/>
  <c r="AO88" i="1"/>
  <c r="AP88" i="1"/>
  <c r="AQ88" i="1"/>
  <c r="AR88" i="1"/>
  <c r="AS88" i="1"/>
  <c r="AT88" i="1"/>
  <c r="AA89" i="1"/>
  <c r="AB89" i="1"/>
  <c r="AC89" i="1"/>
  <c r="AD89" i="1"/>
  <c r="AE89" i="1"/>
  <c r="AF89" i="1"/>
  <c r="AG89" i="1"/>
  <c r="AH89" i="1"/>
  <c r="AI89" i="1"/>
  <c r="AJ89" i="1"/>
  <c r="AK89" i="1"/>
  <c r="AL89" i="1"/>
  <c r="AM89" i="1"/>
  <c r="AN89" i="1"/>
  <c r="AO89" i="1"/>
  <c r="AP89" i="1"/>
  <c r="AQ89" i="1"/>
  <c r="AR89" i="1"/>
  <c r="AS89" i="1"/>
  <c r="AT89" i="1"/>
  <c r="AA90" i="1"/>
  <c r="AB90" i="1"/>
  <c r="AC90" i="1"/>
  <c r="AD90" i="1"/>
  <c r="AE90" i="1"/>
  <c r="AF90" i="1"/>
  <c r="AG90" i="1"/>
  <c r="AH90" i="1"/>
  <c r="AI90" i="1"/>
  <c r="AJ90" i="1"/>
  <c r="AK90" i="1"/>
  <c r="AL90" i="1"/>
  <c r="AM90" i="1"/>
  <c r="AN90" i="1"/>
  <c r="AO90" i="1"/>
  <c r="AP90" i="1"/>
  <c r="AQ90" i="1"/>
  <c r="AR90" i="1"/>
  <c r="AS90" i="1"/>
  <c r="AT90" i="1"/>
  <c r="AA91" i="1"/>
  <c r="AB91" i="1"/>
  <c r="AC91" i="1"/>
  <c r="AD91" i="1"/>
  <c r="AE91" i="1"/>
  <c r="AF91" i="1"/>
  <c r="AG91" i="1"/>
  <c r="AH91" i="1"/>
  <c r="AI91" i="1"/>
  <c r="AJ91" i="1"/>
  <c r="AK91" i="1"/>
  <c r="AL91" i="1"/>
  <c r="AM91" i="1"/>
  <c r="AN91" i="1"/>
  <c r="AO91" i="1"/>
  <c r="AP91" i="1"/>
  <c r="AQ91" i="1"/>
  <c r="AR91" i="1"/>
  <c r="AS91" i="1"/>
  <c r="AT91" i="1"/>
  <c r="AA92" i="1"/>
  <c r="AB92" i="1"/>
  <c r="AC92" i="1"/>
  <c r="AD92" i="1"/>
  <c r="AE92" i="1"/>
  <c r="AF92" i="1"/>
  <c r="AG92" i="1"/>
  <c r="AH92" i="1"/>
  <c r="AI92" i="1"/>
  <c r="AJ92" i="1"/>
  <c r="AK92" i="1"/>
  <c r="AL92" i="1"/>
  <c r="AM92" i="1"/>
  <c r="AN92" i="1"/>
  <c r="AO92" i="1"/>
  <c r="AP92" i="1"/>
  <c r="AQ92" i="1"/>
  <c r="AR92" i="1"/>
  <c r="AS92" i="1"/>
  <c r="AT92" i="1"/>
  <c r="AA93" i="1"/>
  <c r="AB93" i="1"/>
  <c r="AC93" i="1"/>
  <c r="AD93" i="1"/>
  <c r="AE93" i="1"/>
  <c r="AF93" i="1"/>
  <c r="AG93" i="1"/>
  <c r="AH93" i="1"/>
  <c r="AI93" i="1"/>
  <c r="AJ93" i="1"/>
  <c r="AK93" i="1"/>
  <c r="AL93" i="1"/>
  <c r="AM93" i="1"/>
  <c r="AN93" i="1"/>
  <c r="AO93" i="1"/>
  <c r="AP93" i="1"/>
  <c r="AQ93" i="1"/>
  <c r="AR93" i="1"/>
  <c r="AS93" i="1"/>
  <c r="AT93" i="1"/>
  <c r="AA94" i="1"/>
  <c r="AB94" i="1"/>
  <c r="AC94" i="1"/>
  <c r="AD94" i="1"/>
  <c r="AE94" i="1"/>
  <c r="AF94" i="1"/>
  <c r="AG94" i="1"/>
  <c r="AH94" i="1"/>
  <c r="AI94" i="1"/>
  <c r="AJ94" i="1"/>
  <c r="AK94" i="1"/>
  <c r="AL94" i="1"/>
  <c r="AM94" i="1"/>
  <c r="AN94" i="1"/>
  <c r="AO94" i="1"/>
  <c r="AP94" i="1"/>
  <c r="AQ94" i="1"/>
  <c r="AR94" i="1"/>
  <c r="AS94" i="1"/>
  <c r="AT94" i="1"/>
  <c r="AA95" i="1"/>
  <c r="AB95" i="1"/>
  <c r="AC95" i="1"/>
  <c r="AD95" i="1"/>
  <c r="AE95" i="1"/>
  <c r="AF95" i="1"/>
  <c r="AG95" i="1"/>
  <c r="AH95" i="1"/>
  <c r="AI95" i="1"/>
  <c r="AJ95" i="1"/>
  <c r="AK95" i="1"/>
  <c r="AL95" i="1"/>
  <c r="AM95" i="1"/>
  <c r="AN95" i="1"/>
  <c r="AO95" i="1"/>
  <c r="AP95" i="1"/>
  <c r="AQ95" i="1"/>
  <c r="AR95" i="1"/>
  <c r="AS95" i="1"/>
  <c r="AT95" i="1"/>
  <c r="AA96" i="1"/>
  <c r="AB96" i="1"/>
  <c r="AC96" i="1"/>
  <c r="AD96" i="1"/>
  <c r="AE96" i="1"/>
  <c r="AF96" i="1"/>
  <c r="AG96" i="1"/>
  <c r="AH96" i="1"/>
  <c r="AI96" i="1"/>
  <c r="AJ96" i="1"/>
  <c r="AK96" i="1"/>
  <c r="AL96" i="1"/>
  <c r="AM96" i="1"/>
  <c r="AN96" i="1"/>
  <c r="AO96" i="1"/>
  <c r="AP96" i="1"/>
  <c r="AQ96" i="1"/>
  <c r="AR96" i="1"/>
  <c r="AS96" i="1"/>
  <c r="AT96" i="1"/>
  <c r="AA97" i="1"/>
  <c r="AB97" i="1"/>
  <c r="AC97" i="1"/>
  <c r="AD97" i="1"/>
  <c r="AE97" i="1"/>
  <c r="AF97" i="1"/>
  <c r="AG97" i="1"/>
  <c r="AH97" i="1"/>
  <c r="AI97" i="1"/>
  <c r="AJ97" i="1"/>
  <c r="AK97" i="1"/>
  <c r="AL97" i="1"/>
  <c r="AM97" i="1"/>
  <c r="AN97" i="1"/>
  <c r="AO97" i="1"/>
  <c r="AP97" i="1"/>
  <c r="AQ97" i="1"/>
  <c r="AR97" i="1"/>
  <c r="AS97" i="1"/>
  <c r="AT97" i="1"/>
  <c r="AA98" i="1"/>
  <c r="AB98" i="1"/>
  <c r="AC98" i="1"/>
  <c r="AD98" i="1"/>
  <c r="AE98" i="1"/>
  <c r="AF98" i="1"/>
  <c r="AG98" i="1"/>
  <c r="AH98" i="1"/>
  <c r="AI98" i="1"/>
  <c r="AJ98" i="1"/>
  <c r="AK98" i="1"/>
  <c r="AL98" i="1"/>
  <c r="AM98" i="1"/>
  <c r="AN98" i="1"/>
  <c r="AO98" i="1"/>
  <c r="AP98" i="1"/>
  <c r="AQ98" i="1"/>
  <c r="AR98" i="1"/>
  <c r="AS98" i="1"/>
  <c r="AT98" i="1"/>
  <c r="AA99" i="1"/>
  <c r="AB99" i="1"/>
  <c r="AC99" i="1"/>
  <c r="AD99" i="1"/>
  <c r="AE99" i="1"/>
  <c r="AF99" i="1"/>
  <c r="AG99" i="1"/>
  <c r="AH99" i="1"/>
  <c r="AI99" i="1"/>
  <c r="AJ99" i="1"/>
  <c r="AK99" i="1"/>
  <c r="AL99" i="1"/>
  <c r="AM99" i="1"/>
  <c r="AN99" i="1"/>
  <c r="AO99" i="1"/>
  <c r="AP99" i="1"/>
  <c r="AQ99" i="1"/>
  <c r="AR99" i="1"/>
  <c r="AS99" i="1"/>
  <c r="AT99" i="1"/>
  <c r="AA100" i="1"/>
  <c r="AB100" i="1"/>
  <c r="AC100" i="1"/>
  <c r="AD100" i="1"/>
  <c r="AE100" i="1"/>
  <c r="AF100" i="1"/>
  <c r="AG100" i="1"/>
  <c r="AH100" i="1"/>
  <c r="AI100" i="1"/>
  <c r="AJ100" i="1"/>
  <c r="AK100" i="1"/>
  <c r="AL100" i="1"/>
  <c r="AM100" i="1"/>
  <c r="AN100" i="1"/>
  <c r="AO100" i="1"/>
  <c r="AP100" i="1"/>
  <c r="AQ100" i="1"/>
  <c r="AR100" i="1"/>
  <c r="AS100" i="1"/>
  <c r="AT100" i="1"/>
  <c r="AA101" i="1"/>
  <c r="AB101" i="1"/>
  <c r="AC101" i="1"/>
  <c r="AD101" i="1"/>
  <c r="AE101" i="1"/>
  <c r="AF101" i="1"/>
  <c r="AG101" i="1"/>
  <c r="AH101" i="1"/>
  <c r="AI101" i="1"/>
  <c r="AJ101" i="1"/>
  <c r="AK101" i="1"/>
  <c r="AL101" i="1"/>
  <c r="AM101" i="1"/>
  <c r="AN101" i="1"/>
  <c r="AO101" i="1"/>
  <c r="AP101" i="1"/>
  <c r="AQ101" i="1"/>
  <c r="AR101" i="1"/>
  <c r="AS101" i="1"/>
  <c r="AT101" i="1"/>
  <c r="AA102" i="1"/>
  <c r="AB102" i="1"/>
  <c r="AC102" i="1"/>
  <c r="AD102" i="1"/>
  <c r="AE102" i="1"/>
  <c r="AF102" i="1"/>
  <c r="AG102" i="1"/>
  <c r="AH102" i="1"/>
  <c r="AI102" i="1"/>
  <c r="AJ102" i="1"/>
  <c r="AK102" i="1"/>
  <c r="AL102" i="1"/>
  <c r="AM102" i="1"/>
  <c r="AN102" i="1"/>
  <c r="AO102" i="1"/>
  <c r="AP102" i="1"/>
  <c r="AQ102" i="1"/>
  <c r="AR102" i="1"/>
  <c r="AS102" i="1"/>
  <c r="AT102" i="1"/>
  <c r="AA103" i="1"/>
  <c r="AB103" i="1"/>
  <c r="AC103" i="1"/>
  <c r="AD103" i="1"/>
  <c r="AE103" i="1"/>
  <c r="AF103" i="1"/>
  <c r="AG103" i="1"/>
  <c r="AH103" i="1"/>
  <c r="AI103" i="1"/>
  <c r="AJ103" i="1"/>
  <c r="AK103" i="1"/>
  <c r="AL103" i="1"/>
  <c r="AM103" i="1"/>
  <c r="AN103" i="1"/>
  <c r="AO103" i="1"/>
  <c r="AP103" i="1"/>
  <c r="AQ103" i="1"/>
  <c r="AR103" i="1"/>
  <c r="AS103" i="1"/>
  <c r="AT103" i="1"/>
  <c r="AA104" i="1"/>
  <c r="AB104" i="1"/>
  <c r="AC104" i="1"/>
  <c r="AD104" i="1"/>
  <c r="AE104" i="1"/>
  <c r="AF104" i="1"/>
  <c r="AG104" i="1"/>
  <c r="AH104" i="1"/>
  <c r="AI104" i="1"/>
  <c r="AJ104" i="1"/>
  <c r="AK104" i="1"/>
  <c r="AL104" i="1"/>
  <c r="AM104" i="1"/>
  <c r="AN104" i="1"/>
  <c r="AO104" i="1"/>
  <c r="AP104" i="1"/>
  <c r="AQ104" i="1"/>
  <c r="AR104" i="1"/>
  <c r="AS104" i="1"/>
  <c r="AT104" i="1"/>
  <c r="AA105" i="1"/>
  <c r="AB105" i="1"/>
  <c r="AC105" i="1"/>
  <c r="AD105" i="1"/>
  <c r="AE105" i="1"/>
  <c r="AF105" i="1"/>
  <c r="AG105" i="1"/>
  <c r="AH105" i="1"/>
  <c r="AI105" i="1"/>
  <c r="AJ105" i="1"/>
  <c r="AK105" i="1"/>
  <c r="AL105" i="1"/>
  <c r="AM105" i="1"/>
  <c r="AN105" i="1"/>
  <c r="AO105" i="1"/>
  <c r="AP105" i="1"/>
  <c r="AQ105" i="1"/>
  <c r="AR105" i="1"/>
  <c r="AS105" i="1"/>
  <c r="AT105" i="1"/>
  <c r="AA106" i="1"/>
  <c r="AB106" i="1"/>
  <c r="AC106" i="1"/>
  <c r="AD106" i="1"/>
  <c r="AE106" i="1"/>
  <c r="AF106" i="1"/>
  <c r="AG106" i="1"/>
  <c r="AH106" i="1"/>
  <c r="AI106" i="1"/>
  <c r="AJ106" i="1"/>
  <c r="AK106" i="1"/>
  <c r="AL106" i="1"/>
  <c r="AM106" i="1"/>
  <c r="AN106" i="1"/>
  <c r="AO106" i="1"/>
  <c r="AP106" i="1"/>
  <c r="AQ106" i="1"/>
  <c r="AR106" i="1"/>
  <c r="AS106" i="1"/>
  <c r="AT106" i="1"/>
  <c r="AA107" i="1"/>
  <c r="AB107" i="1"/>
  <c r="AC107" i="1"/>
  <c r="AD107" i="1"/>
  <c r="AE107" i="1"/>
  <c r="AF107" i="1"/>
  <c r="AG107" i="1"/>
  <c r="AH107" i="1"/>
  <c r="AI107" i="1"/>
  <c r="AJ107" i="1"/>
  <c r="AK107" i="1"/>
  <c r="AL107" i="1"/>
  <c r="AM107" i="1"/>
  <c r="AN107" i="1"/>
  <c r="AO107" i="1"/>
  <c r="AP107" i="1"/>
  <c r="AQ107" i="1"/>
  <c r="AR107" i="1"/>
  <c r="AS107" i="1"/>
  <c r="AT107" i="1"/>
  <c r="Z59" i="1"/>
  <c r="D7" i="1" s="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58" i="1"/>
  <c r="D6" i="1" s="1"/>
  <c r="E7" i="1" l="1"/>
  <c r="F7" i="1" s="1"/>
  <c r="G7" i="1" s="1"/>
  <c r="H7" i="1" s="1"/>
  <c r="I7" i="1" s="1"/>
  <c r="J7" i="1" s="1"/>
  <c r="K7" i="1" s="1"/>
  <c r="L7" i="1" s="1"/>
  <c r="M7" i="1" s="1"/>
  <c r="N7" i="1" s="1"/>
  <c r="O7" i="1" s="1"/>
  <c r="P7" i="1" s="1"/>
  <c r="Q7" i="1" s="1"/>
  <c r="R7" i="1" s="1"/>
  <c r="S7" i="1" s="1"/>
  <c r="T7" i="1" s="1"/>
  <c r="U7" i="1" s="1"/>
  <c r="V7" i="1" s="1"/>
  <c r="W7" i="1" s="1"/>
  <c r="D3" i="2" s="1"/>
  <c r="E6" i="1"/>
  <c r="F6" i="1" s="1"/>
  <c r="G6" i="1" s="1"/>
  <c r="H6" i="1" s="1"/>
  <c r="I6" i="1" s="1"/>
  <c r="J6" i="1" s="1"/>
  <c r="K6" i="1" s="1"/>
  <c r="L6" i="1" s="1"/>
  <c r="M6" i="1" s="1"/>
  <c r="N6" i="1" s="1"/>
  <c r="O6" i="1" s="1"/>
  <c r="P6" i="1" s="1"/>
  <c r="Q6" i="1" s="1"/>
  <c r="R6" i="1" s="1"/>
  <c r="S6" i="1" s="1"/>
  <c r="T6" i="1" s="1"/>
  <c r="U6" i="1" s="1"/>
  <c r="V6" i="1" s="1"/>
  <c r="W6" i="1" s="1"/>
  <c r="C3" i="2" s="1"/>
  <c r="D60" i="1"/>
  <c r="D8" i="1" s="1"/>
  <c r="H60" i="1"/>
  <c r="L60" i="1"/>
  <c r="P60" i="1"/>
  <c r="T60" i="1"/>
  <c r="E60" i="1"/>
  <c r="I60" i="1"/>
  <c r="M60" i="1"/>
  <c r="Q60" i="1"/>
  <c r="U60" i="1"/>
  <c r="F60" i="1"/>
  <c r="J60" i="1"/>
  <c r="N60" i="1"/>
  <c r="R60" i="1"/>
  <c r="V60" i="1"/>
  <c r="O60" i="1"/>
  <c r="S60" i="1"/>
  <c r="G60" i="1"/>
  <c r="W60" i="1"/>
  <c r="K60" i="1"/>
  <c r="AB10" i="1"/>
  <c r="AC9" i="1"/>
  <c r="B9" i="1"/>
  <c r="E8" i="1" l="1"/>
  <c r="F8" i="1" s="1"/>
  <c r="G8" i="1" s="1"/>
  <c r="H8" i="1" s="1"/>
  <c r="I8" i="1" s="1"/>
  <c r="J8" i="1" s="1"/>
  <c r="K8" i="1" s="1"/>
  <c r="L8" i="1" s="1"/>
  <c r="M8" i="1" s="1"/>
  <c r="N8" i="1" s="1"/>
  <c r="O8" i="1" s="1"/>
  <c r="P8" i="1" s="1"/>
  <c r="Q8" i="1" s="1"/>
  <c r="R8" i="1" s="1"/>
  <c r="S8" i="1" s="1"/>
  <c r="T8" i="1" s="1"/>
  <c r="U8" i="1" s="1"/>
  <c r="V8" i="1" s="1"/>
  <c r="W8" i="1" s="1"/>
  <c r="E3" i="2" s="1"/>
  <c r="D61" i="1"/>
  <c r="D9" i="1" s="1"/>
  <c r="H61" i="1"/>
  <c r="L61" i="1"/>
  <c r="P61" i="1"/>
  <c r="T61" i="1"/>
  <c r="E61" i="1"/>
  <c r="I61" i="1"/>
  <c r="M61" i="1"/>
  <c r="Q61" i="1"/>
  <c r="U61" i="1"/>
  <c r="F61" i="1"/>
  <c r="J61" i="1"/>
  <c r="N61" i="1"/>
  <c r="R61" i="1"/>
  <c r="V61" i="1"/>
  <c r="K61" i="1"/>
  <c r="O61" i="1"/>
  <c r="S61" i="1"/>
  <c r="G61" i="1"/>
  <c r="W61" i="1"/>
  <c r="AB11" i="1"/>
  <c r="AC10" i="1"/>
  <c r="B10" i="1"/>
  <c r="Y31" i="1"/>
  <c r="Y6" i="1"/>
  <c r="E9" i="1" l="1"/>
  <c r="F9" i="1" s="1"/>
  <c r="G9" i="1" s="1"/>
  <c r="H9" i="1" s="1"/>
  <c r="I9" i="1" s="1"/>
  <c r="J9" i="1" s="1"/>
  <c r="K9" i="1" s="1"/>
  <c r="L9" i="1" s="1"/>
  <c r="M9" i="1" s="1"/>
  <c r="N9" i="1" s="1"/>
  <c r="O9" i="1" s="1"/>
  <c r="P9" i="1" s="1"/>
  <c r="Q9" i="1" s="1"/>
  <c r="R9" i="1" s="1"/>
  <c r="S9" i="1" s="1"/>
  <c r="T9" i="1" s="1"/>
  <c r="U9" i="1" s="1"/>
  <c r="V9" i="1" s="1"/>
  <c r="W9" i="1" s="1"/>
  <c r="F3" i="2" s="1"/>
  <c r="D62" i="1"/>
  <c r="D10" i="1" s="1"/>
  <c r="H62" i="1"/>
  <c r="L62" i="1"/>
  <c r="P62" i="1"/>
  <c r="T62" i="1"/>
  <c r="E62" i="1"/>
  <c r="I62" i="1"/>
  <c r="M62" i="1"/>
  <c r="Q62" i="1"/>
  <c r="U62" i="1"/>
  <c r="F62" i="1"/>
  <c r="J62" i="1"/>
  <c r="N62" i="1"/>
  <c r="R62" i="1"/>
  <c r="V62" i="1"/>
  <c r="G62" i="1"/>
  <c r="W62" i="1"/>
  <c r="K62" i="1"/>
  <c r="O62" i="1"/>
  <c r="S62" i="1"/>
  <c r="AB12" i="1"/>
  <c r="B11" i="1"/>
  <c r="AC11" i="1"/>
  <c r="Y7" i="1"/>
  <c r="E10" i="1" l="1"/>
  <c r="F10" i="1" s="1"/>
  <c r="G10" i="1" s="1"/>
  <c r="H10" i="1" s="1"/>
  <c r="I10" i="1" s="1"/>
  <c r="J10" i="1" s="1"/>
  <c r="K10" i="1" s="1"/>
  <c r="L10" i="1" s="1"/>
  <c r="M10" i="1" s="1"/>
  <c r="N10" i="1" s="1"/>
  <c r="O10" i="1" s="1"/>
  <c r="P10" i="1" s="1"/>
  <c r="Q10" i="1" s="1"/>
  <c r="R10" i="1" s="1"/>
  <c r="S10" i="1" s="1"/>
  <c r="T10" i="1" s="1"/>
  <c r="U10" i="1" s="1"/>
  <c r="V10" i="1" s="1"/>
  <c r="W10" i="1" s="1"/>
  <c r="G3" i="2" s="1"/>
  <c r="D63" i="1"/>
  <c r="D11" i="1" s="1"/>
  <c r="H63" i="1"/>
  <c r="L63" i="1"/>
  <c r="P63" i="1"/>
  <c r="T63" i="1"/>
  <c r="E63" i="1"/>
  <c r="I63" i="1"/>
  <c r="M63" i="1"/>
  <c r="Q63" i="1"/>
  <c r="U63" i="1"/>
  <c r="F63" i="1"/>
  <c r="J63" i="1"/>
  <c r="N63" i="1"/>
  <c r="R63" i="1"/>
  <c r="V63" i="1"/>
  <c r="S63" i="1"/>
  <c r="G63" i="1"/>
  <c r="W63" i="1"/>
  <c r="K63" i="1"/>
  <c r="O63" i="1"/>
  <c r="AB13" i="1"/>
  <c r="B12" i="1"/>
  <c r="AC12" i="1"/>
  <c r="Y8" i="1"/>
  <c r="Y9" i="1" s="1"/>
  <c r="Y10" i="1" s="1"/>
  <c r="Y11" i="1" s="1"/>
  <c r="Y12" i="1" s="1"/>
  <c r="Y13" i="1" s="1"/>
  <c r="Y14" i="1" s="1"/>
  <c r="Y15" i="1" s="1"/>
  <c r="Y16" i="1" s="1"/>
  <c r="Y17" i="1" s="1"/>
  <c r="Y18" i="1" s="1"/>
  <c r="Y19" i="1" s="1"/>
  <c r="Y20" i="1" s="1"/>
  <c r="Y21" i="1" s="1"/>
  <c r="Y22" i="1" s="1"/>
  <c r="Y23" i="1" s="1"/>
  <c r="Y24" i="1" s="1"/>
  <c r="Y25" i="1" s="1"/>
  <c r="Y26" i="1" s="1"/>
  <c r="Y27" i="1" s="1"/>
  <c r="Y28" i="1" s="1"/>
  <c r="Y29" i="1" s="1"/>
  <c r="Y30" i="1" s="1"/>
  <c r="E11" i="1" l="1"/>
  <c r="F11" i="1" s="1"/>
  <c r="G11" i="1" s="1"/>
  <c r="H11" i="1" s="1"/>
  <c r="I11" i="1" s="1"/>
  <c r="J11" i="1" s="1"/>
  <c r="K11" i="1" s="1"/>
  <c r="L11" i="1" s="1"/>
  <c r="M11" i="1" s="1"/>
  <c r="N11" i="1" s="1"/>
  <c r="O11" i="1" s="1"/>
  <c r="P11" i="1" s="1"/>
  <c r="Q11" i="1" s="1"/>
  <c r="R11" i="1" s="1"/>
  <c r="S11" i="1" s="1"/>
  <c r="T11" i="1" s="1"/>
  <c r="U11" i="1" s="1"/>
  <c r="V11" i="1" s="1"/>
  <c r="W11" i="1" s="1"/>
  <c r="H3" i="2" s="1"/>
  <c r="D64" i="1"/>
  <c r="D12" i="1" s="1"/>
  <c r="H64" i="1"/>
  <c r="L64" i="1"/>
  <c r="P64" i="1"/>
  <c r="T64" i="1"/>
  <c r="E64" i="1"/>
  <c r="I64" i="1"/>
  <c r="M64" i="1"/>
  <c r="Q64" i="1"/>
  <c r="U64" i="1"/>
  <c r="F64" i="1"/>
  <c r="J64" i="1"/>
  <c r="N64" i="1"/>
  <c r="R64" i="1"/>
  <c r="V64" i="1"/>
  <c r="O64" i="1"/>
  <c r="S64" i="1"/>
  <c r="G64" i="1"/>
  <c r="W64" i="1"/>
  <c r="K64" i="1"/>
  <c r="AB14" i="1"/>
  <c r="AC13" i="1"/>
  <c r="B13" i="1"/>
  <c r="Z6" i="1" a="1"/>
  <c r="Z10" i="1" s="1"/>
  <c r="E12" i="1" l="1"/>
  <c r="F12" i="1" s="1"/>
  <c r="G12" i="1" s="1"/>
  <c r="H12" i="1" s="1"/>
  <c r="I12" i="1" s="1"/>
  <c r="J12" i="1" s="1"/>
  <c r="K12" i="1" s="1"/>
  <c r="L12" i="1" s="1"/>
  <c r="M12" i="1" s="1"/>
  <c r="N12" i="1" s="1"/>
  <c r="O12" i="1" s="1"/>
  <c r="P12" i="1" s="1"/>
  <c r="Q12" i="1" s="1"/>
  <c r="R12" i="1" s="1"/>
  <c r="S12" i="1" s="1"/>
  <c r="T12" i="1" s="1"/>
  <c r="U12" i="1" s="1"/>
  <c r="V12" i="1" s="1"/>
  <c r="W12" i="1" s="1"/>
  <c r="I3" i="2" s="1"/>
  <c r="D65" i="1"/>
  <c r="D13" i="1" s="1"/>
  <c r="H65" i="1"/>
  <c r="L65" i="1"/>
  <c r="P65" i="1"/>
  <c r="T65" i="1"/>
  <c r="E65" i="1"/>
  <c r="I65" i="1"/>
  <c r="M65" i="1"/>
  <c r="Q65" i="1"/>
  <c r="U65" i="1"/>
  <c r="F65" i="1"/>
  <c r="J65" i="1"/>
  <c r="N65" i="1"/>
  <c r="R65" i="1"/>
  <c r="V65" i="1"/>
  <c r="K65" i="1"/>
  <c r="O65" i="1"/>
  <c r="S65" i="1"/>
  <c r="G65" i="1"/>
  <c r="W65" i="1"/>
  <c r="AB15" i="1"/>
  <c r="AC14" i="1"/>
  <c r="B14" i="1"/>
  <c r="Z16" i="1"/>
  <c r="Z25" i="1"/>
  <c r="Z9" i="1"/>
  <c r="Z19" i="1"/>
  <c r="Z30" i="1"/>
  <c r="Z14" i="1"/>
  <c r="Z24" i="1"/>
  <c r="Z8" i="1"/>
  <c r="Z17" i="1"/>
  <c r="Z27" i="1"/>
  <c r="Z11" i="1"/>
  <c r="Z22" i="1"/>
  <c r="Z6" i="1"/>
  <c r="Z20" i="1"/>
  <c r="Z29" i="1"/>
  <c r="Z13" i="1"/>
  <c r="Z23" i="1"/>
  <c r="Z7" i="1"/>
  <c r="Z18" i="1"/>
  <c r="Z28" i="1"/>
  <c r="Z12" i="1"/>
  <c r="Z21" i="1"/>
  <c r="Z31" i="1"/>
  <c r="Z15" i="1"/>
  <c r="Z26" i="1"/>
  <c r="E13" i="1" l="1"/>
  <c r="F13" i="1" s="1"/>
  <c r="G13" i="1" s="1"/>
  <c r="H13" i="1" s="1"/>
  <c r="I13" i="1" s="1"/>
  <c r="J13" i="1" s="1"/>
  <c r="K13" i="1" s="1"/>
  <c r="L13" i="1" s="1"/>
  <c r="M13" i="1" s="1"/>
  <c r="N13" i="1" s="1"/>
  <c r="O13" i="1" s="1"/>
  <c r="P13" i="1" s="1"/>
  <c r="Q13" i="1" s="1"/>
  <c r="R13" i="1" s="1"/>
  <c r="S13" i="1" s="1"/>
  <c r="T13" i="1" s="1"/>
  <c r="U13" i="1" s="1"/>
  <c r="V13" i="1" s="1"/>
  <c r="W13" i="1" s="1"/>
  <c r="J3" i="2" s="1"/>
  <c r="D66" i="1"/>
  <c r="D14" i="1" s="1"/>
  <c r="H66" i="1"/>
  <c r="L66" i="1"/>
  <c r="P66" i="1"/>
  <c r="T66" i="1"/>
  <c r="E66" i="1"/>
  <c r="I66" i="1"/>
  <c r="M66" i="1"/>
  <c r="Q66" i="1"/>
  <c r="U66" i="1"/>
  <c r="F66" i="1"/>
  <c r="J66" i="1"/>
  <c r="N66" i="1"/>
  <c r="R66" i="1"/>
  <c r="V66" i="1"/>
  <c r="G66" i="1"/>
  <c r="W66" i="1"/>
  <c r="K66" i="1"/>
  <c r="O66" i="1"/>
  <c r="S66" i="1"/>
  <c r="AB16" i="1"/>
  <c r="AC15" i="1"/>
  <c r="B15" i="1"/>
  <c r="E14" i="1" l="1"/>
  <c r="F14" i="1" s="1"/>
  <c r="G14" i="1" s="1"/>
  <c r="H14" i="1" s="1"/>
  <c r="I14" i="1" s="1"/>
  <c r="J14" i="1" s="1"/>
  <c r="K14" i="1" s="1"/>
  <c r="L14" i="1" s="1"/>
  <c r="M14" i="1" s="1"/>
  <c r="N14" i="1" s="1"/>
  <c r="O14" i="1" s="1"/>
  <c r="P14" i="1" s="1"/>
  <c r="Q14" i="1" s="1"/>
  <c r="R14" i="1" s="1"/>
  <c r="S14" i="1" s="1"/>
  <c r="T14" i="1" s="1"/>
  <c r="U14" i="1" s="1"/>
  <c r="V14" i="1" s="1"/>
  <c r="W14" i="1" s="1"/>
  <c r="K3" i="2" s="1"/>
  <c r="D67" i="1"/>
  <c r="D15" i="1" s="1"/>
  <c r="H67" i="1"/>
  <c r="L67" i="1"/>
  <c r="P67" i="1"/>
  <c r="T67" i="1"/>
  <c r="E67" i="1"/>
  <c r="I67" i="1"/>
  <c r="M67" i="1"/>
  <c r="Q67" i="1"/>
  <c r="U67" i="1"/>
  <c r="F67" i="1"/>
  <c r="J67" i="1"/>
  <c r="N67" i="1"/>
  <c r="R67" i="1"/>
  <c r="V67" i="1"/>
  <c r="S67" i="1"/>
  <c r="G67" i="1"/>
  <c r="W67" i="1"/>
  <c r="K67" i="1"/>
  <c r="O67" i="1"/>
  <c r="AB17" i="1"/>
  <c r="B16" i="1"/>
  <c r="AC16" i="1"/>
  <c r="E15" i="1" l="1"/>
  <c r="F15" i="1" s="1"/>
  <c r="G15" i="1" s="1"/>
  <c r="H15" i="1" s="1"/>
  <c r="I15" i="1" s="1"/>
  <c r="J15" i="1" s="1"/>
  <c r="K15" i="1" s="1"/>
  <c r="L15" i="1" s="1"/>
  <c r="M15" i="1" s="1"/>
  <c r="N15" i="1" s="1"/>
  <c r="O15" i="1" s="1"/>
  <c r="P15" i="1" s="1"/>
  <c r="Q15" i="1" s="1"/>
  <c r="R15" i="1" s="1"/>
  <c r="S15" i="1" s="1"/>
  <c r="T15" i="1" s="1"/>
  <c r="U15" i="1" s="1"/>
  <c r="V15" i="1" s="1"/>
  <c r="W15" i="1" s="1"/>
  <c r="L3" i="2" s="1"/>
  <c r="D68" i="1"/>
  <c r="D16" i="1" s="1"/>
  <c r="H68" i="1"/>
  <c r="L68" i="1"/>
  <c r="P68" i="1"/>
  <c r="T68" i="1"/>
  <c r="E68" i="1"/>
  <c r="I68" i="1"/>
  <c r="M68" i="1"/>
  <c r="Q68" i="1"/>
  <c r="U68" i="1"/>
  <c r="F68" i="1"/>
  <c r="J68" i="1"/>
  <c r="N68" i="1"/>
  <c r="R68" i="1"/>
  <c r="V68" i="1"/>
  <c r="O68" i="1"/>
  <c r="S68" i="1"/>
  <c r="G68" i="1"/>
  <c r="W68" i="1"/>
  <c r="K68" i="1"/>
  <c r="AB18" i="1"/>
  <c r="AC17" i="1"/>
  <c r="B17" i="1"/>
  <c r="E16" i="1" l="1"/>
  <c r="F16" i="1" s="1"/>
  <c r="G16" i="1" s="1"/>
  <c r="H16" i="1" s="1"/>
  <c r="I16" i="1" s="1"/>
  <c r="J16" i="1" s="1"/>
  <c r="K16" i="1" s="1"/>
  <c r="L16" i="1" s="1"/>
  <c r="M16" i="1" s="1"/>
  <c r="N16" i="1" s="1"/>
  <c r="O16" i="1" s="1"/>
  <c r="P16" i="1" s="1"/>
  <c r="Q16" i="1" s="1"/>
  <c r="R16" i="1" s="1"/>
  <c r="S16" i="1" s="1"/>
  <c r="T16" i="1" s="1"/>
  <c r="U16" i="1" s="1"/>
  <c r="V16" i="1" s="1"/>
  <c r="W16" i="1" s="1"/>
  <c r="M3" i="2" s="1"/>
  <c r="D69" i="1"/>
  <c r="D17" i="1" s="1"/>
  <c r="H69" i="1"/>
  <c r="L69" i="1"/>
  <c r="P69" i="1"/>
  <c r="T69" i="1"/>
  <c r="E69" i="1"/>
  <c r="I69" i="1"/>
  <c r="M69" i="1"/>
  <c r="Q69" i="1"/>
  <c r="U69" i="1"/>
  <c r="F69" i="1"/>
  <c r="J69" i="1"/>
  <c r="N69" i="1"/>
  <c r="R69" i="1"/>
  <c r="V69" i="1"/>
  <c r="K69" i="1"/>
  <c r="O69" i="1"/>
  <c r="S69" i="1"/>
  <c r="G69" i="1"/>
  <c r="W69" i="1"/>
  <c r="AB19" i="1"/>
  <c r="AC18" i="1"/>
  <c r="B18" i="1"/>
  <c r="E17" i="1" l="1"/>
  <c r="F17" i="1" s="1"/>
  <c r="G17" i="1" s="1"/>
  <c r="H17" i="1" s="1"/>
  <c r="I17" i="1" s="1"/>
  <c r="J17" i="1" s="1"/>
  <c r="K17" i="1" s="1"/>
  <c r="L17" i="1" s="1"/>
  <c r="M17" i="1" s="1"/>
  <c r="N17" i="1" s="1"/>
  <c r="O17" i="1" s="1"/>
  <c r="P17" i="1" s="1"/>
  <c r="Q17" i="1" s="1"/>
  <c r="R17" i="1" s="1"/>
  <c r="S17" i="1" s="1"/>
  <c r="T17" i="1" s="1"/>
  <c r="U17" i="1" s="1"/>
  <c r="V17" i="1" s="1"/>
  <c r="W17" i="1" s="1"/>
  <c r="N3" i="2" s="1"/>
  <c r="D70" i="1"/>
  <c r="D18" i="1" s="1"/>
  <c r="H70" i="1"/>
  <c r="L70" i="1"/>
  <c r="P70" i="1"/>
  <c r="T70" i="1"/>
  <c r="E70" i="1"/>
  <c r="I70" i="1"/>
  <c r="M70" i="1"/>
  <c r="Q70" i="1"/>
  <c r="U70" i="1"/>
  <c r="F70" i="1"/>
  <c r="J70" i="1"/>
  <c r="N70" i="1"/>
  <c r="R70" i="1"/>
  <c r="V70" i="1"/>
  <c r="G70" i="1"/>
  <c r="W70" i="1"/>
  <c r="K70" i="1"/>
  <c r="O70" i="1"/>
  <c r="S70" i="1"/>
  <c r="AB20" i="1"/>
  <c r="B19" i="1"/>
  <c r="AC19" i="1"/>
  <c r="E18" i="1" l="1"/>
  <c r="F18" i="1" s="1"/>
  <c r="G18" i="1" s="1"/>
  <c r="H18" i="1" s="1"/>
  <c r="I18" i="1" s="1"/>
  <c r="J18" i="1" s="1"/>
  <c r="K18" i="1" s="1"/>
  <c r="L18" i="1" s="1"/>
  <c r="M18" i="1" s="1"/>
  <c r="N18" i="1" s="1"/>
  <c r="O18" i="1" s="1"/>
  <c r="P18" i="1" s="1"/>
  <c r="Q18" i="1" s="1"/>
  <c r="R18" i="1" s="1"/>
  <c r="S18" i="1" s="1"/>
  <c r="T18" i="1" s="1"/>
  <c r="U18" i="1" s="1"/>
  <c r="V18" i="1" s="1"/>
  <c r="W18" i="1" s="1"/>
  <c r="O3" i="2" s="1"/>
  <c r="D71" i="1"/>
  <c r="D19" i="1" s="1"/>
  <c r="H71" i="1"/>
  <c r="L71" i="1"/>
  <c r="P71" i="1"/>
  <c r="T71" i="1"/>
  <c r="E71" i="1"/>
  <c r="I71" i="1"/>
  <c r="M71" i="1"/>
  <c r="Q71" i="1"/>
  <c r="U71" i="1"/>
  <c r="F71" i="1"/>
  <c r="J71" i="1"/>
  <c r="N71" i="1"/>
  <c r="R71" i="1"/>
  <c r="V71" i="1"/>
  <c r="S71" i="1"/>
  <c r="G71" i="1"/>
  <c r="W71" i="1"/>
  <c r="K71" i="1"/>
  <c r="O71" i="1"/>
  <c r="AB21" i="1"/>
  <c r="B20" i="1"/>
  <c r="AC20" i="1"/>
  <c r="E19" i="1" l="1"/>
  <c r="F19" i="1" s="1"/>
  <c r="G19" i="1" s="1"/>
  <c r="H19" i="1" s="1"/>
  <c r="I19" i="1" s="1"/>
  <c r="J19" i="1" s="1"/>
  <c r="K19" i="1" s="1"/>
  <c r="L19" i="1" s="1"/>
  <c r="M19" i="1" s="1"/>
  <c r="N19" i="1" s="1"/>
  <c r="O19" i="1" s="1"/>
  <c r="P19" i="1" s="1"/>
  <c r="Q19" i="1" s="1"/>
  <c r="R19" i="1" s="1"/>
  <c r="S19" i="1" s="1"/>
  <c r="T19" i="1" s="1"/>
  <c r="U19" i="1" s="1"/>
  <c r="V19" i="1" s="1"/>
  <c r="W19" i="1" s="1"/>
  <c r="P3" i="2" s="1"/>
  <c r="D72" i="1"/>
  <c r="D20" i="1" s="1"/>
  <c r="H72" i="1"/>
  <c r="L72" i="1"/>
  <c r="P72" i="1"/>
  <c r="T72" i="1"/>
  <c r="E72" i="1"/>
  <c r="I72" i="1"/>
  <c r="M72" i="1"/>
  <c r="Q72" i="1"/>
  <c r="U72" i="1"/>
  <c r="F72" i="1"/>
  <c r="J72" i="1"/>
  <c r="N72" i="1"/>
  <c r="R72" i="1"/>
  <c r="V72" i="1"/>
  <c r="O72" i="1"/>
  <c r="S72" i="1"/>
  <c r="G72" i="1"/>
  <c r="W72" i="1"/>
  <c r="K72" i="1"/>
  <c r="AB22" i="1"/>
  <c r="AC21" i="1"/>
  <c r="B21" i="1"/>
  <c r="E20" i="1" l="1"/>
  <c r="F20" i="1" s="1"/>
  <c r="G20" i="1" s="1"/>
  <c r="H20" i="1" s="1"/>
  <c r="I20" i="1" s="1"/>
  <c r="J20" i="1" s="1"/>
  <c r="K20" i="1" s="1"/>
  <c r="L20" i="1" s="1"/>
  <c r="M20" i="1" s="1"/>
  <c r="N20" i="1" s="1"/>
  <c r="O20" i="1" s="1"/>
  <c r="P20" i="1" s="1"/>
  <c r="Q20" i="1" s="1"/>
  <c r="R20" i="1" s="1"/>
  <c r="S20" i="1" s="1"/>
  <c r="T20" i="1" s="1"/>
  <c r="U20" i="1" s="1"/>
  <c r="V20" i="1" s="1"/>
  <c r="W20" i="1" s="1"/>
  <c r="Q3" i="2" s="1"/>
  <c r="D73" i="1"/>
  <c r="D21" i="1" s="1"/>
  <c r="H73" i="1"/>
  <c r="L73" i="1"/>
  <c r="P73" i="1"/>
  <c r="T73" i="1"/>
  <c r="F73" i="1"/>
  <c r="J73" i="1"/>
  <c r="N73" i="1"/>
  <c r="R73" i="1"/>
  <c r="V73" i="1"/>
  <c r="G73" i="1"/>
  <c r="O73" i="1"/>
  <c r="W73" i="1"/>
  <c r="I73" i="1"/>
  <c r="Q73" i="1"/>
  <c r="K73" i="1"/>
  <c r="S73" i="1"/>
  <c r="E73" i="1"/>
  <c r="M73" i="1"/>
  <c r="U73" i="1"/>
  <c r="AB23" i="1"/>
  <c r="AC22" i="1"/>
  <c r="B22" i="1"/>
  <c r="E21" i="1" l="1"/>
  <c r="F21" i="1" s="1"/>
  <c r="G21" i="1" s="1"/>
  <c r="H21" i="1" s="1"/>
  <c r="I21" i="1" s="1"/>
  <c r="J21" i="1" s="1"/>
  <c r="K21" i="1" s="1"/>
  <c r="L21" i="1" s="1"/>
  <c r="M21" i="1" s="1"/>
  <c r="N21" i="1" s="1"/>
  <c r="O21" i="1" s="1"/>
  <c r="P21" i="1" s="1"/>
  <c r="Q21" i="1" s="1"/>
  <c r="R21" i="1" s="1"/>
  <c r="S21" i="1" s="1"/>
  <c r="T21" i="1" s="1"/>
  <c r="U21" i="1" s="1"/>
  <c r="V21" i="1" s="1"/>
  <c r="W21" i="1" s="1"/>
  <c r="R3" i="2" s="1"/>
  <c r="D74" i="1"/>
  <c r="D22" i="1" s="1"/>
  <c r="F74" i="1"/>
  <c r="J74" i="1"/>
  <c r="N74" i="1"/>
  <c r="R74" i="1"/>
  <c r="V74" i="1"/>
  <c r="I74" i="1"/>
  <c r="O74" i="1"/>
  <c r="T74" i="1"/>
  <c r="E74" i="1"/>
  <c r="K74" i="1"/>
  <c r="P74" i="1"/>
  <c r="U74" i="1"/>
  <c r="G74" i="1"/>
  <c r="L74" i="1"/>
  <c r="Q74" i="1"/>
  <c r="W74" i="1"/>
  <c r="H74" i="1"/>
  <c r="M74" i="1"/>
  <c r="S74" i="1"/>
  <c r="AB24" i="1"/>
  <c r="AC23" i="1"/>
  <c r="B23" i="1"/>
  <c r="E22" i="1" l="1"/>
  <c r="F22" i="1" s="1"/>
  <c r="G22" i="1" s="1"/>
  <c r="H22" i="1" s="1"/>
  <c r="I22" i="1" s="1"/>
  <c r="J22" i="1" s="1"/>
  <c r="K22" i="1" s="1"/>
  <c r="L22" i="1" s="1"/>
  <c r="M22" i="1" s="1"/>
  <c r="N22" i="1" s="1"/>
  <c r="O22" i="1" s="1"/>
  <c r="P22" i="1" s="1"/>
  <c r="Q22" i="1" s="1"/>
  <c r="R22" i="1" s="1"/>
  <c r="S22" i="1" s="1"/>
  <c r="T22" i="1" s="1"/>
  <c r="U22" i="1" s="1"/>
  <c r="V22" i="1" s="1"/>
  <c r="W22" i="1" s="1"/>
  <c r="S3" i="2" s="1"/>
  <c r="F75" i="1"/>
  <c r="J75" i="1"/>
  <c r="N75" i="1"/>
  <c r="R75" i="1"/>
  <c r="V75" i="1"/>
  <c r="E75" i="1"/>
  <c r="K75" i="1"/>
  <c r="P75" i="1"/>
  <c r="U75" i="1"/>
  <c r="G75" i="1"/>
  <c r="L75" i="1"/>
  <c r="Q75" i="1"/>
  <c r="W75" i="1"/>
  <c r="H75" i="1"/>
  <c r="M75" i="1"/>
  <c r="S75" i="1"/>
  <c r="D75" i="1"/>
  <c r="D23" i="1" s="1"/>
  <c r="I75" i="1"/>
  <c r="O75" i="1"/>
  <c r="T75" i="1"/>
  <c r="AB25" i="1"/>
  <c r="B24" i="1"/>
  <c r="AC24" i="1"/>
  <c r="E23" i="1" l="1"/>
  <c r="F23" i="1" s="1"/>
  <c r="G23" i="1" s="1"/>
  <c r="H23" i="1" s="1"/>
  <c r="I23" i="1" s="1"/>
  <c r="J23" i="1" s="1"/>
  <c r="K23" i="1" s="1"/>
  <c r="L23" i="1" s="1"/>
  <c r="M23" i="1" s="1"/>
  <c r="N23" i="1" s="1"/>
  <c r="O23" i="1" s="1"/>
  <c r="P23" i="1" s="1"/>
  <c r="Q23" i="1" s="1"/>
  <c r="R23" i="1" s="1"/>
  <c r="S23" i="1" s="1"/>
  <c r="T23" i="1" s="1"/>
  <c r="U23" i="1" s="1"/>
  <c r="V23" i="1" s="1"/>
  <c r="W23" i="1" s="1"/>
  <c r="T3" i="2" s="1"/>
  <c r="F76" i="1"/>
  <c r="J76" i="1"/>
  <c r="N76" i="1"/>
  <c r="R76" i="1"/>
  <c r="V76" i="1"/>
  <c r="G76" i="1"/>
  <c r="K76" i="1"/>
  <c r="O76" i="1"/>
  <c r="S76" i="1"/>
  <c r="W76" i="1"/>
  <c r="D76" i="1"/>
  <c r="D24" i="1" s="1"/>
  <c r="H76" i="1"/>
  <c r="L76" i="1"/>
  <c r="P76" i="1"/>
  <c r="T76" i="1"/>
  <c r="E76" i="1"/>
  <c r="I76" i="1"/>
  <c r="M76" i="1"/>
  <c r="Q76" i="1"/>
  <c r="U76" i="1"/>
  <c r="AB26" i="1"/>
  <c r="B25" i="1"/>
  <c r="AC25" i="1"/>
  <c r="E24" i="1" l="1"/>
  <c r="F24" i="1" s="1"/>
  <c r="G24" i="1" s="1"/>
  <c r="H24" i="1" s="1"/>
  <c r="I24" i="1" s="1"/>
  <c r="J24" i="1" s="1"/>
  <c r="K24" i="1" s="1"/>
  <c r="L24" i="1" s="1"/>
  <c r="M24" i="1" s="1"/>
  <c r="N24" i="1" s="1"/>
  <c r="O24" i="1" s="1"/>
  <c r="P24" i="1" s="1"/>
  <c r="Q24" i="1" s="1"/>
  <c r="R24" i="1" s="1"/>
  <c r="S24" i="1" s="1"/>
  <c r="T24" i="1" s="1"/>
  <c r="U24" i="1" s="1"/>
  <c r="V24" i="1" s="1"/>
  <c r="W24" i="1" s="1"/>
  <c r="U3" i="2" s="1"/>
  <c r="F77" i="1"/>
  <c r="J77" i="1"/>
  <c r="N77" i="1"/>
  <c r="R77" i="1"/>
  <c r="V77" i="1"/>
  <c r="G77" i="1"/>
  <c r="K77" i="1"/>
  <c r="O77" i="1"/>
  <c r="S77" i="1"/>
  <c r="W77" i="1"/>
  <c r="D77" i="1"/>
  <c r="D25" i="1" s="1"/>
  <c r="H77" i="1"/>
  <c r="L77" i="1"/>
  <c r="P77" i="1"/>
  <c r="T77" i="1"/>
  <c r="E77" i="1"/>
  <c r="I77" i="1"/>
  <c r="M77" i="1"/>
  <c r="Q77" i="1"/>
  <c r="U77" i="1"/>
  <c r="AB27" i="1"/>
  <c r="AC26" i="1"/>
  <c r="B26" i="1"/>
  <c r="E25" i="1" l="1"/>
  <c r="F25" i="1" s="1"/>
  <c r="G25" i="1" s="1"/>
  <c r="H25" i="1" s="1"/>
  <c r="I25" i="1" s="1"/>
  <c r="J25" i="1" s="1"/>
  <c r="K25" i="1" s="1"/>
  <c r="L25" i="1" s="1"/>
  <c r="M25" i="1" s="1"/>
  <c r="N25" i="1" s="1"/>
  <c r="O25" i="1" s="1"/>
  <c r="P25" i="1" s="1"/>
  <c r="Q25" i="1" s="1"/>
  <c r="R25" i="1" s="1"/>
  <c r="S25" i="1" s="1"/>
  <c r="T25" i="1" s="1"/>
  <c r="U25" i="1" s="1"/>
  <c r="V25" i="1" s="1"/>
  <c r="W25" i="1" s="1"/>
  <c r="V3" i="2" s="1"/>
  <c r="F78" i="1"/>
  <c r="J78" i="1"/>
  <c r="N78" i="1"/>
  <c r="R78" i="1"/>
  <c r="V78" i="1"/>
  <c r="G78" i="1"/>
  <c r="K78" i="1"/>
  <c r="O78" i="1"/>
  <c r="S78" i="1"/>
  <c r="W78" i="1"/>
  <c r="D78" i="1"/>
  <c r="D26" i="1" s="1"/>
  <c r="H78" i="1"/>
  <c r="L78" i="1"/>
  <c r="P78" i="1"/>
  <c r="T78" i="1"/>
  <c r="E78" i="1"/>
  <c r="I78" i="1"/>
  <c r="M78" i="1"/>
  <c r="Q78" i="1"/>
  <c r="U78" i="1"/>
  <c r="AB28" i="1"/>
  <c r="B27" i="1"/>
  <c r="AC27" i="1"/>
  <c r="E26" i="1" l="1"/>
  <c r="F26" i="1" s="1"/>
  <c r="G26" i="1" s="1"/>
  <c r="H26" i="1" s="1"/>
  <c r="I26" i="1" s="1"/>
  <c r="J26" i="1" s="1"/>
  <c r="K26" i="1" s="1"/>
  <c r="L26" i="1" s="1"/>
  <c r="M26" i="1" s="1"/>
  <c r="N26" i="1" s="1"/>
  <c r="O26" i="1" s="1"/>
  <c r="P26" i="1" s="1"/>
  <c r="Q26" i="1" s="1"/>
  <c r="R26" i="1" s="1"/>
  <c r="S26" i="1" s="1"/>
  <c r="T26" i="1" s="1"/>
  <c r="U26" i="1" s="1"/>
  <c r="V26" i="1" s="1"/>
  <c r="W26" i="1" s="1"/>
  <c r="W3" i="2" s="1"/>
  <c r="F79" i="1"/>
  <c r="J79" i="1"/>
  <c r="N79" i="1"/>
  <c r="R79" i="1"/>
  <c r="V79" i="1"/>
  <c r="G79" i="1"/>
  <c r="K79" i="1"/>
  <c r="O79" i="1"/>
  <c r="S79" i="1"/>
  <c r="W79" i="1"/>
  <c r="D79" i="1"/>
  <c r="D27" i="1" s="1"/>
  <c r="H79" i="1"/>
  <c r="L79" i="1"/>
  <c r="P79" i="1"/>
  <c r="T79" i="1"/>
  <c r="E79" i="1"/>
  <c r="I79" i="1"/>
  <c r="M79" i="1"/>
  <c r="Q79" i="1"/>
  <c r="U79" i="1"/>
  <c r="AB29" i="1"/>
  <c r="B28" i="1"/>
  <c r="AC28" i="1"/>
  <c r="E27" i="1" l="1"/>
  <c r="F27" i="1" s="1"/>
  <c r="G27" i="1" s="1"/>
  <c r="H27" i="1" s="1"/>
  <c r="I27" i="1" s="1"/>
  <c r="J27" i="1" s="1"/>
  <c r="K27" i="1" s="1"/>
  <c r="L27" i="1" s="1"/>
  <c r="M27" i="1" s="1"/>
  <c r="N27" i="1" s="1"/>
  <c r="O27" i="1" s="1"/>
  <c r="P27" i="1" s="1"/>
  <c r="Q27" i="1" s="1"/>
  <c r="R27" i="1" s="1"/>
  <c r="S27" i="1" s="1"/>
  <c r="T27" i="1" s="1"/>
  <c r="U27" i="1" s="1"/>
  <c r="V27" i="1" s="1"/>
  <c r="W27" i="1" s="1"/>
  <c r="X3" i="2" s="1"/>
  <c r="F80" i="1"/>
  <c r="J80" i="1"/>
  <c r="N80" i="1"/>
  <c r="R80" i="1"/>
  <c r="V80" i="1"/>
  <c r="G80" i="1"/>
  <c r="K80" i="1"/>
  <c r="O80" i="1"/>
  <c r="S80" i="1"/>
  <c r="W80" i="1"/>
  <c r="D80" i="1"/>
  <c r="D28" i="1" s="1"/>
  <c r="H80" i="1"/>
  <c r="L80" i="1"/>
  <c r="P80" i="1"/>
  <c r="T80" i="1"/>
  <c r="E80" i="1"/>
  <c r="I80" i="1"/>
  <c r="M80" i="1"/>
  <c r="Q80" i="1"/>
  <c r="U80" i="1"/>
  <c r="AB30" i="1"/>
  <c r="AC29" i="1"/>
  <c r="B29" i="1"/>
  <c r="E28" i="1" l="1"/>
  <c r="F28" i="1" s="1"/>
  <c r="G28" i="1" s="1"/>
  <c r="H28" i="1" s="1"/>
  <c r="I28" i="1" s="1"/>
  <c r="J28" i="1" s="1"/>
  <c r="K28" i="1" s="1"/>
  <c r="L28" i="1" s="1"/>
  <c r="M28" i="1" s="1"/>
  <c r="N28" i="1" s="1"/>
  <c r="O28" i="1" s="1"/>
  <c r="P28" i="1" s="1"/>
  <c r="Q28" i="1" s="1"/>
  <c r="R28" i="1" s="1"/>
  <c r="S28" i="1" s="1"/>
  <c r="T28" i="1" s="1"/>
  <c r="U28" i="1" s="1"/>
  <c r="V28" i="1" s="1"/>
  <c r="W28" i="1" s="1"/>
  <c r="Y3" i="2" s="1"/>
  <c r="F81" i="1"/>
  <c r="J81" i="1"/>
  <c r="N81" i="1"/>
  <c r="R81" i="1"/>
  <c r="V81" i="1"/>
  <c r="G81" i="1"/>
  <c r="K81" i="1"/>
  <c r="O81" i="1"/>
  <c r="S81" i="1"/>
  <c r="W81" i="1"/>
  <c r="D81" i="1"/>
  <c r="D29" i="1" s="1"/>
  <c r="H81" i="1"/>
  <c r="L81" i="1"/>
  <c r="P81" i="1"/>
  <c r="T81" i="1"/>
  <c r="E81" i="1"/>
  <c r="I81" i="1"/>
  <c r="M81" i="1"/>
  <c r="Q81" i="1"/>
  <c r="U81" i="1"/>
  <c r="AB31" i="1"/>
  <c r="AC30" i="1"/>
  <c r="B30" i="1"/>
  <c r="E29" i="1" l="1"/>
  <c r="F29" i="1" s="1"/>
  <c r="G29" i="1" s="1"/>
  <c r="H29" i="1" s="1"/>
  <c r="I29" i="1" s="1"/>
  <c r="J29" i="1" s="1"/>
  <c r="K29" i="1" s="1"/>
  <c r="L29" i="1" s="1"/>
  <c r="M29" i="1" s="1"/>
  <c r="N29" i="1" s="1"/>
  <c r="O29" i="1" s="1"/>
  <c r="P29" i="1" s="1"/>
  <c r="Q29" i="1" s="1"/>
  <c r="R29" i="1" s="1"/>
  <c r="S29" i="1" s="1"/>
  <c r="T29" i="1" s="1"/>
  <c r="U29" i="1" s="1"/>
  <c r="V29" i="1" s="1"/>
  <c r="W29" i="1" s="1"/>
  <c r="Z3" i="2" s="1"/>
  <c r="F82" i="1"/>
  <c r="J82" i="1"/>
  <c r="N82" i="1"/>
  <c r="R82" i="1"/>
  <c r="V82" i="1"/>
  <c r="G82" i="1"/>
  <c r="K82" i="1"/>
  <c r="O82" i="1"/>
  <c r="S82" i="1"/>
  <c r="W82" i="1"/>
  <c r="D82" i="1"/>
  <c r="D30" i="1" s="1"/>
  <c r="H82" i="1"/>
  <c r="L82" i="1"/>
  <c r="E82" i="1"/>
  <c r="I82" i="1"/>
  <c r="M82" i="1"/>
  <c r="Q82" i="1"/>
  <c r="U82" i="1"/>
  <c r="P82" i="1"/>
  <c r="T82" i="1"/>
  <c r="AB32" i="1"/>
  <c r="B31" i="1"/>
  <c r="AC31" i="1"/>
  <c r="E30" i="1" l="1"/>
  <c r="F30" i="1" s="1"/>
  <c r="G30" i="1" s="1"/>
  <c r="H30" i="1" s="1"/>
  <c r="I30" i="1" s="1"/>
  <c r="J30" i="1" s="1"/>
  <c r="K30" i="1" s="1"/>
  <c r="L30" i="1" s="1"/>
  <c r="M30" i="1" s="1"/>
  <c r="N30" i="1" s="1"/>
  <c r="O30" i="1" s="1"/>
  <c r="P30" i="1" s="1"/>
  <c r="Q30" i="1" s="1"/>
  <c r="R30" i="1" s="1"/>
  <c r="S30" i="1" s="1"/>
  <c r="T30" i="1" s="1"/>
  <c r="U30" i="1" s="1"/>
  <c r="V30" i="1" s="1"/>
  <c r="W30" i="1" s="1"/>
  <c r="AA3" i="2" s="1"/>
  <c r="F83" i="1"/>
  <c r="J83" i="1"/>
  <c r="N83" i="1"/>
  <c r="R83" i="1"/>
  <c r="V83" i="1"/>
  <c r="G83" i="1"/>
  <c r="K83" i="1"/>
  <c r="O83" i="1"/>
  <c r="S83" i="1"/>
  <c r="W83" i="1"/>
  <c r="E83" i="1"/>
  <c r="I83" i="1"/>
  <c r="M83" i="1"/>
  <c r="Q83" i="1"/>
  <c r="U83" i="1"/>
  <c r="H83" i="1"/>
  <c r="L83" i="1"/>
  <c r="P83" i="1"/>
  <c r="D83" i="1"/>
  <c r="D31" i="1" s="1"/>
  <c r="T83" i="1"/>
  <c r="AB33" i="1"/>
  <c r="B32" i="1"/>
  <c r="AC32" i="1"/>
  <c r="E31" i="1" l="1"/>
  <c r="F31" i="1" s="1"/>
  <c r="G31" i="1" s="1"/>
  <c r="H31" i="1" s="1"/>
  <c r="I31" i="1" s="1"/>
  <c r="J31" i="1" s="1"/>
  <c r="K31" i="1" s="1"/>
  <c r="L31" i="1" s="1"/>
  <c r="M31" i="1" s="1"/>
  <c r="N31" i="1" s="1"/>
  <c r="O31" i="1" s="1"/>
  <c r="P31" i="1" s="1"/>
  <c r="Q31" i="1" s="1"/>
  <c r="R31" i="1" s="1"/>
  <c r="S31" i="1" s="1"/>
  <c r="T31" i="1" s="1"/>
  <c r="U31" i="1" s="1"/>
  <c r="V31" i="1" s="1"/>
  <c r="W31" i="1" s="1"/>
  <c r="AB3" i="2" s="1"/>
  <c r="F84" i="1"/>
  <c r="G84" i="1"/>
  <c r="K84" i="1"/>
  <c r="O84" i="1"/>
  <c r="S84" i="1"/>
  <c r="W84" i="1"/>
  <c r="E84" i="1"/>
  <c r="I84" i="1"/>
  <c r="M84" i="1"/>
  <c r="Q84" i="1"/>
  <c r="U84" i="1"/>
  <c r="D84" i="1"/>
  <c r="D32" i="1" s="1"/>
  <c r="N84" i="1"/>
  <c r="V84" i="1"/>
  <c r="H84" i="1"/>
  <c r="P84" i="1"/>
  <c r="J84" i="1"/>
  <c r="R84" i="1"/>
  <c r="L84" i="1"/>
  <c r="T84" i="1"/>
  <c r="AB34" i="1"/>
  <c r="AC33" i="1"/>
  <c r="B33" i="1"/>
  <c r="E32" i="1" l="1"/>
  <c r="F32" i="1" s="1"/>
  <c r="G32" i="1" s="1"/>
  <c r="H32" i="1" s="1"/>
  <c r="I32" i="1" s="1"/>
  <c r="J32" i="1" s="1"/>
  <c r="K32" i="1" s="1"/>
  <c r="L32" i="1" s="1"/>
  <c r="M32" i="1" s="1"/>
  <c r="N32" i="1" s="1"/>
  <c r="O32" i="1" s="1"/>
  <c r="P32" i="1" s="1"/>
  <c r="Q32" i="1" s="1"/>
  <c r="R32" i="1" s="1"/>
  <c r="S32" i="1" s="1"/>
  <c r="T32" i="1" s="1"/>
  <c r="U32" i="1" s="1"/>
  <c r="V32" i="1" s="1"/>
  <c r="W32" i="1" s="1"/>
  <c r="AC3" i="2" s="1"/>
  <c r="G85" i="1"/>
  <c r="K85" i="1"/>
  <c r="O85" i="1"/>
  <c r="S85" i="1"/>
  <c r="W85" i="1"/>
  <c r="E85" i="1"/>
  <c r="I85" i="1"/>
  <c r="M85" i="1"/>
  <c r="Q85" i="1"/>
  <c r="U85" i="1"/>
  <c r="J85" i="1"/>
  <c r="R85" i="1"/>
  <c r="D85" i="1"/>
  <c r="D33" i="1" s="1"/>
  <c r="L85" i="1"/>
  <c r="T85" i="1"/>
  <c r="F85" i="1"/>
  <c r="N85" i="1"/>
  <c r="V85" i="1"/>
  <c r="H85" i="1"/>
  <c r="P85" i="1"/>
  <c r="AB35" i="1"/>
  <c r="AC34" i="1"/>
  <c r="B34" i="1"/>
  <c r="E33" i="1" l="1"/>
  <c r="F33" i="1" s="1"/>
  <c r="G33" i="1" s="1"/>
  <c r="H33" i="1" s="1"/>
  <c r="I33" i="1" s="1"/>
  <c r="J33" i="1" s="1"/>
  <c r="K33" i="1" s="1"/>
  <c r="L33" i="1" s="1"/>
  <c r="M33" i="1" s="1"/>
  <c r="N33" i="1" s="1"/>
  <c r="O33" i="1" s="1"/>
  <c r="P33" i="1" s="1"/>
  <c r="Q33" i="1" s="1"/>
  <c r="R33" i="1" s="1"/>
  <c r="S33" i="1" s="1"/>
  <c r="T33" i="1" s="1"/>
  <c r="U33" i="1" s="1"/>
  <c r="V33" i="1" s="1"/>
  <c r="W33" i="1" s="1"/>
  <c r="AD3" i="2" s="1"/>
  <c r="G86" i="1"/>
  <c r="K86" i="1"/>
  <c r="O86" i="1"/>
  <c r="S86" i="1"/>
  <c r="W86" i="1"/>
  <c r="E86" i="1"/>
  <c r="I86" i="1"/>
  <c r="M86" i="1"/>
  <c r="Q86" i="1"/>
  <c r="U86" i="1"/>
  <c r="F86" i="1"/>
  <c r="N86" i="1"/>
  <c r="V86" i="1"/>
  <c r="H86" i="1"/>
  <c r="P86" i="1"/>
  <c r="J86" i="1"/>
  <c r="R86" i="1"/>
  <c r="D86" i="1"/>
  <c r="D34" i="1" s="1"/>
  <c r="L86" i="1"/>
  <c r="T86" i="1"/>
  <c r="AB36" i="1"/>
  <c r="AC35" i="1"/>
  <c r="B35" i="1"/>
  <c r="E34" i="1" l="1"/>
  <c r="F34" i="1" s="1"/>
  <c r="G34" i="1" s="1"/>
  <c r="H34" i="1" s="1"/>
  <c r="I34" i="1" s="1"/>
  <c r="J34" i="1" s="1"/>
  <c r="K34" i="1" s="1"/>
  <c r="L34" i="1" s="1"/>
  <c r="M34" i="1" s="1"/>
  <c r="N34" i="1" s="1"/>
  <c r="O34" i="1" s="1"/>
  <c r="P34" i="1" s="1"/>
  <c r="Q34" i="1" s="1"/>
  <c r="R34" i="1" s="1"/>
  <c r="S34" i="1" s="1"/>
  <c r="T34" i="1" s="1"/>
  <c r="U34" i="1" s="1"/>
  <c r="V34" i="1" s="1"/>
  <c r="W34" i="1" s="1"/>
  <c r="AE3" i="2" s="1"/>
  <c r="G87" i="1"/>
  <c r="K87" i="1"/>
  <c r="E87" i="1"/>
  <c r="I87" i="1"/>
  <c r="M87" i="1"/>
  <c r="J87" i="1"/>
  <c r="P87" i="1"/>
  <c r="T87" i="1"/>
  <c r="D87" i="1"/>
  <c r="D35" i="1" s="1"/>
  <c r="L87" i="1"/>
  <c r="Q87" i="1"/>
  <c r="U87" i="1"/>
  <c r="F87" i="1"/>
  <c r="N87" i="1"/>
  <c r="R87" i="1"/>
  <c r="V87" i="1"/>
  <c r="H87" i="1"/>
  <c r="O87" i="1"/>
  <c r="S87" i="1"/>
  <c r="W87" i="1"/>
  <c r="AB37" i="1"/>
  <c r="B36" i="1"/>
  <c r="AC36" i="1"/>
  <c r="E35" i="1" l="1"/>
  <c r="F35" i="1" s="1"/>
  <c r="G35" i="1" s="1"/>
  <c r="H35" i="1" s="1"/>
  <c r="I35" i="1" s="1"/>
  <c r="J35" i="1" s="1"/>
  <c r="K35" i="1" s="1"/>
  <c r="L35" i="1" s="1"/>
  <c r="M35" i="1" s="1"/>
  <c r="N35" i="1" s="1"/>
  <c r="O35" i="1" s="1"/>
  <c r="P35" i="1" s="1"/>
  <c r="Q35" i="1" s="1"/>
  <c r="R35" i="1" s="1"/>
  <c r="S35" i="1" s="1"/>
  <c r="T35" i="1" s="1"/>
  <c r="U35" i="1" s="1"/>
  <c r="V35" i="1" s="1"/>
  <c r="W35" i="1" s="1"/>
  <c r="AF3" i="2" s="1"/>
  <c r="D88" i="1"/>
  <c r="D36" i="1" s="1"/>
  <c r="H88" i="1"/>
  <c r="L88" i="1"/>
  <c r="P88" i="1"/>
  <c r="T88" i="1"/>
  <c r="E88" i="1"/>
  <c r="I88" i="1"/>
  <c r="M88" i="1"/>
  <c r="Q88" i="1"/>
  <c r="U88" i="1"/>
  <c r="F88" i="1"/>
  <c r="J88" i="1"/>
  <c r="N88" i="1"/>
  <c r="R88" i="1"/>
  <c r="V88" i="1"/>
  <c r="G88" i="1"/>
  <c r="K88" i="1"/>
  <c r="O88" i="1"/>
  <c r="S88" i="1"/>
  <c r="W88" i="1"/>
  <c r="AB38" i="1"/>
  <c r="AC37" i="1"/>
  <c r="B37" i="1"/>
  <c r="E36" i="1" l="1"/>
  <c r="F36" i="1" s="1"/>
  <c r="G36" i="1" s="1"/>
  <c r="H36" i="1" s="1"/>
  <c r="I36" i="1" s="1"/>
  <c r="J36" i="1" s="1"/>
  <c r="K36" i="1" s="1"/>
  <c r="L36" i="1" s="1"/>
  <c r="M36" i="1" s="1"/>
  <c r="N36" i="1" s="1"/>
  <c r="O36" i="1" s="1"/>
  <c r="P36" i="1" s="1"/>
  <c r="Q36" i="1" s="1"/>
  <c r="R36" i="1" s="1"/>
  <c r="S36" i="1" s="1"/>
  <c r="T36" i="1" s="1"/>
  <c r="U36" i="1" s="1"/>
  <c r="V36" i="1" s="1"/>
  <c r="W36" i="1" s="1"/>
  <c r="AG3" i="2" s="1"/>
  <c r="D89" i="1"/>
  <c r="D37" i="1" s="1"/>
  <c r="H89" i="1"/>
  <c r="L89" i="1"/>
  <c r="P89" i="1"/>
  <c r="T89" i="1"/>
  <c r="E89" i="1"/>
  <c r="I89" i="1"/>
  <c r="M89" i="1"/>
  <c r="Q89" i="1"/>
  <c r="U89" i="1"/>
  <c r="F89" i="1"/>
  <c r="J89" i="1"/>
  <c r="N89" i="1"/>
  <c r="R89" i="1"/>
  <c r="V89" i="1"/>
  <c r="G89" i="1"/>
  <c r="K89" i="1"/>
  <c r="O89" i="1"/>
  <c r="S89" i="1"/>
  <c r="W89" i="1"/>
  <c r="AB39" i="1"/>
  <c r="AC38" i="1"/>
  <c r="B38" i="1"/>
  <c r="E37" i="1" l="1"/>
  <c r="F37" i="1" s="1"/>
  <c r="G37" i="1" s="1"/>
  <c r="H37" i="1" s="1"/>
  <c r="I37" i="1" s="1"/>
  <c r="J37" i="1" s="1"/>
  <c r="K37" i="1" s="1"/>
  <c r="L37" i="1" s="1"/>
  <c r="M37" i="1" s="1"/>
  <c r="N37" i="1" s="1"/>
  <c r="O37" i="1" s="1"/>
  <c r="P37" i="1" s="1"/>
  <c r="Q37" i="1" s="1"/>
  <c r="R37" i="1" s="1"/>
  <c r="S37" i="1" s="1"/>
  <c r="T37" i="1" s="1"/>
  <c r="U37" i="1" s="1"/>
  <c r="V37" i="1" s="1"/>
  <c r="W37" i="1" s="1"/>
  <c r="AH3" i="2" s="1"/>
  <c r="D90" i="1"/>
  <c r="D38" i="1" s="1"/>
  <c r="H90" i="1"/>
  <c r="L90" i="1"/>
  <c r="P90" i="1"/>
  <c r="T90" i="1"/>
  <c r="E90" i="1"/>
  <c r="I90" i="1"/>
  <c r="M90" i="1"/>
  <c r="Q90" i="1"/>
  <c r="U90" i="1"/>
  <c r="F90" i="1"/>
  <c r="J90" i="1"/>
  <c r="N90" i="1"/>
  <c r="R90" i="1"/>
  <c r="V90" i="1"/>
  <c r="G90" i="1"/>
  <c r="K90" i="1"/>
  <c r="O90" i="1"/>
  <c r="S90" i="1"/>
  <c r="W90" i="1"/>
  <c r="AB40" i="1"/>
  <c r="B39" i="1"/>
  <c r="AC39" i="1"/>
  <c r="E38" i="1" l="1"/>
  <c r="F38" i="1" s="1"/>
  <c r="G38" i="1" s="1"/>
  <c r="H38" i="1" s="1"/>
  <c r="I38" i="1" s="1"/>
  <c r="J38" i="1" s="1"/>
  <c r="K38" i="1" s="1"/>
  <c r="L38" i="1" s="1"/>
  <c r="M38" i="1" s="1"/>
  <c r="N38" i="1" s="1"/>
  <c r="O38" i="1" s="1"/>
  <c r="P38" i="1" s="1"/>
  <c r="Q38" i="1" s="1"/>
  <c r="R38" i="1" s="1"/>
  <c r="S38" i="1" s="1"/>
  <c r="T38" i="1" s="1"/>
  <c r="U38" i="1" s="1"/>
  <c r="V38" i="1" s="1"/>
  <c r="W38" i="1" s="1"/>
  <c r="AI3" i="2" s="1"/>
  <c r="D91" i="1"/>
  <c r="D39" i="1" s="1"/>
  <c r="H91" i="1"/>
  <c r="L91" i="1"/>
  <c r="P91" i="1"/>
  <c r="T91" i="1"/>
  <c r="E91" i="1"/>
  <c r="I91" i="1"/>
  <c r="M91" i="1"/>
  <c r="Q91" i="1"/>
  <c r="U91" i="1"/>
  <c r="F91" i="1"/>
  <c r="J91" i="1"/>
  <c r="N91" i="1"/>
  <c r="R91" i="1"/>
  <c r="V91" i="1"/>
  <c r="G91" i="1"/>
  <c r="K91" i="1"/>
  <c r="O91" i="1"/>
  <c r="S91" i="1"/>
  <c r="W91" i="1"/>
  <c r="AB41" i="1"/>
  <c r="B40" i="1"/>
  <c r="AC40" i="1"/>
  <c r="E39" i="1" l="1"/>
  <c r="F39" i="1" s="1"/>
  <c r="G39" i="1" s="1"/>
  <c r="H39" i="1" s="1"/>
  <c r="I39" i="1" s="1"/>
  <c r="J39" i="1" s="1"/>
  <c r="K39" i="1" s="1"/>
  <c r="L39" i="1" s="1"/>
  <c r="M39" i="1" s="1"/>
  <c r="N39" i="1" s="1"/>
  <c r="O39" i="1" s="1"/>
  <c r="P39" i="1" s="1"/>
  <c r="Q39" i="1" s="1"/>
  <c r="R39" i="1" s="1"/>
  <c r="S39" i="1" s="1"/>
  <c r="T39" i="1" s="1"/>
  <c r="U39" i="1" s="1"/>
  <c r="V39" i="1" s="1"/>
  <c r="W39" i="1" s="1"/>
  <c r="AJ3" i="2" s="1"/>
  <c r="D92" i="1"/>
  <c r="D40" i="1" s="1"/>
  <c r="H92" i="1"/>
  <c r="L92" i="1"/>
  <c r="P92" i="1"/>
  <c r="T92" i="1"/>
  <c r="E92" i="1"/>
  <c r="I92" i="1"/>
  <c r="M92" i="1"/>
  <c r="Q92" i="1"/>
  <c r="U92" i="1"/>
  <c r="F92" i="1"/>
  <c r="J92" i="1"/>
  <c r="N92" i="1"/>
  <c r="R92" i="1"/>
  <c r="V92" i="1"/>
  <c r="G92" i="1"/>
  <c r="K92" i="1"/>
  <c r="O92" i="1"/>
  <c r="S92" i="1"/>
  <c r="W92" i="1"/>
  <c r="AB42" i="1"/>
  <c r="AC41" i="1"/>
  <c r="B41" i="1"/>
  <c r="E40" i="1" l="1"/>
  <c r="F40" i="1" s="1"/>
  <c r="G40" i="1" s="1"/>
  <c r="H40" i="1" s="1"/>
  <c r="I40" i="1" s="1"/>
  <c r="J40" i="1" s="1"/>
  <c r="K40" i="1" s="1"/>
  <c r="L40" i="1" s="1"/>
  <c r="M40" i="1" s="1"/>
  <c r="N40" i="1" s="1"/>
  <c r="O40" i="1" s="1"/>
  <c r="P40" i="1" s="1"/>
  <c r="Q40" i="1" s="1"/>
  <c r="R40" i="1" s="1"/>
  <c r="S40" i="1" s="1"/>
  <c r="T40" i="1" s="1"/>
  <c r="U40" i="1" s="1"/>
  <c r="V40" i="1" s="1"/>
  <c r="W40" i="1" s="1"/>
  <c r="AK3" i="2" s="1"/>
  <c r="D93" i="1"/>
  <c r="D41" i="1" s="1"/>
  <c r="H93" i="1"/>
  <c r="L93" i="1"/>
  <c r="P93" i="1"/>
  <c r="T93" i="1"/>
  <c r="E93" i="1"/>
  <c r="I93" i="1"/>
  <c r="M93" i="1"/>
  <c r="Q93" i="1"/>
  <c r="U93" i="1"/>
  <c r="F93" i="1"/>
  <c r="J93" i="1"/>
  <c r="N93" i="1"/>
  <c r="R93" i="1"/>
  <c r="V93" i="1"/>
  <c r="G93" i="1"/>
  <c r="K93" i="1"/>
  <c r="O93" i="1"/>
  <c r="S93" i="1"/>
  <c r="W93" i="1"/>
  <c r="AB43" i="1"/>
  <c r="AC42" i="1"/>
  <c r="B42" i="1"/>
  <c r="E41" i="1" l="1"/>
  <c r="F41" i="1" s="1"/>
  <c r="G41" i="1" s="1"/>
  <c r="H41" i="1" s="1"/>
  <c r="I41" i="1" s="1"/>
  <c r="J41" i="1" s="1"/>
  <c r="K41" i="1" s="1"/>
  <c r="L41" i="1" s="1"/>
  <c r="M41" i="1" s="1"/>
  <c r="N41" i="1" s="1"/>
  <c r="O41" i="1" s="1"/>
  <c r="P41" i="1" s="1"/>
  <c r="Q41" i="1" s="1"/>
  <c r="R41" i="1" s="1"/>
  <c r="S41" i="1" s="1"/>
  <c r="T41" i="1" s="1"/>
  <c r="U41" i="1" s="1"/>
  <c r="V41" i="1" s="1"/>
  <c r="W41" i="1" s="1"/>
  <c r="AL3" i="2" s="1"/>
  <c r="D94" i="1"/>
  <c r="D42" i="1" s="1"/>
  <c r="H94" i="1"/>
  <c r="L94" i="1"/>
  <c r="P94" i="1"/>
  <c r="T94" i="1"/>
  <c r="E94" i="1"/>
  <c r="I94" i="1"/>
  <c r="M94" i="1"/>
  <c r="Q94" i="1"/>
  <c r="U94" i="1"/>
  <c r="F94" i="1"/>
  <c r="J94" i="1"/>
  <c r="N94" i="1"/>
  <c r="R94" i="1"/>
  <c r="V94" i="1"/>
  <c r="G94" i="1"/>
  <c r="K94" i="1"/>
  <c r="O94" i="1"/>
  <c r="S94" i="1"/>
  <c r="W94" i="1"/>
  <c r="AB44" i="1"/>
  <c r="AC43" i="1"/>
  <c r="B43" i="1"/>
  <c r="E42" i="1" l="1"/>
  <c r="F42" i="1" s="1"/>
  <c r="G42" i="1" s="1"/>
  <c r="H42" i="1" s="1"/>
  <c r="I42" i="1" s="1"/>
  <c r="J42" i="1" s="1"/>
  <c r="K42" i="1" s="1"/>
  <c r="L42" i="1" s="1"/>
  <c r="M42" i="1" s="1"/>
  <c r="N42" i="1" s="1"/>
  <c r="O42" i="1" s="1"/>
  <c r="P42" i="1" s="1"/>
  <c r="Q42" i="1" s="1"/>
  <c r="R42" i="1" s="1"/>
  <c r="S42" i="1" s="1"/>
  <c r="T42" i="1" s="1"/>
  <c r="U42" i="1" s="1"/>
  <c r="V42" i="1" s="1"/>
  <c r="W42" i="1" s="1"/>
  <c r="AM3" i="2" s="1"/>
  <c r="D95" i="1"/>
  <c r="D43" i="1" s="1"/>
  <c r="H95" i="1"/>
  <c r="L95" i="1"/>
  <c r="P95" i="1"/>
  <c r="T95" i="1"/>
  <c r="E95" i="1"/>
  <c r="I95" i="1"/>
  <c r="M95" i="1"/>
  <c r="Q95" i="1"/>
  <c r="U95" i="1"/>
  <c r="F95" i="1"/>
  <c r="J95" i="1"/>
  <c r="N95" i="1"/>
  <c r="R95" i="1"/>
  <c r="V95" i="1"/>
  <c r="G95" i="1"/>
  <c r="K95" i="1"/>
  <c r="O95" i="1"/>
  <c r="S95" i="1"/>
  <c r="W95" i="1"/>
  <c r="AB45" i="1"/>
  <c r="B44" i="1"/>
  <c r="AC44" i="1"/>
  <c r="E43" i="1" l="1"/>
  <c r="F43" i="1" s="1"/>
  <c r="G43" i="1" s="1"/>
  <c r="H43" i="1" s="1"/>
  <c r="I43" i="1" s="1"/>
  <c r="J43" i="1" s="1"/>
  <c r="K43" i="1" s="1"/>
  <c r="L43" i="1" s="1"/>
  <c r="M43" i="1" s="1"/>
  <c r="N43" i="1" s="1"/>
  <c r="O43" i="1" s="1"/>
  <c r="P43" i="1" s="1"/>
  <c r="Q43" i="1" s="1"/>
  <c r="R43" i="1" s="1"/>
  <c r="S43" i="1" s="1"/>
  <c r="T43" i="1" s="1"/>
  <c r="U43" i="1" s="1"/>
  <c r="V43" i="1" s="1"/>
  <c r="W43" i="1" s="1"/>
  <c r="AN3" i="2" s="1"/>
  <c r="D96" i="1"/>
  <c r="D44" i="1" s="1"/>
  <c r="H96" i="1"/>
  <c r="L96" i="1"/>
  <c r="P96" i="1"/>
  <c r="T96" i="1"/>
  <c r="E96" i="1"/>
  <c r="I96" i="1"/>
  <c r="M96" i="1"/>
  <c r="Q96" i="1"/>
  <c r="U96" i="1"/>
  <c r="F96" i="1"/>
  <c r="J96" i="1"/>
  <c r="N96" i="1"/>
  <c r="R96" i="1"/>
  <c r="V96" i="1"/>
  <c r="G96" i="1"/>
  <c r="K96" i="1"/>
  <c r="O96" i="1"/>
  <c r="S96" i="1"/>
  <c r="W96" i="1"/>
  <c r="AB46" i="1"/>
  <c r="AC45" i="1"/>
  <c r="B45" i="1"/>
  <c r="E44" i="1" l="1"/>
  <c r="F44" i="1" s="1"/>
  <c r="G44" i="1" s="1"/>
  <c r="H44" i="1" s="1"/>
  <c r="I44" i="1" s="1"/>
  <c r="J44" i="1" s="1"/>
  <c r="K44" i="1" s="1"/>
  <c r="L44" i="1" s="1"/>
  <c r="M44" i="1" s="1"/>
  <c r="N44" i="1" s="1"/>
  <c r="O44" i="1" s="1"/>
  <c r="P44" i="1" s="1"/>
  <c r="Q44" i="1" s="1"/>
  <c r="R44" i="1" s="1"/>
  <c r="S44" i="1" s="1"/>
  <c r="T44" i="1" s="1"/>
  <c r="U44" i="1" s="1"/>
  <c r="V44" i="1" s="1"/>
  <c r="W44" i="1" s="1"/>
  <c r="AO3" i="2" s="1"/>
  <c r="D97" i="1"/>
  <c r="D45" i="1" s="1"/>
  <c r="E97" i="1"/>
  <c r="I97" i="1"/>
  <c r="M97" i="1"/>
  <c r="Q97" i="1"/>
  <c r="U97" i="1"/>
  <c r="F97" i="1"/>
  <c r="J97" i="1"/>
  <c r="N97" i="1"/>
  <c r="R97" i="1"/>
  <c r="V97" i="1"/>
  <c r="G97" i="1"/>
  <c r="K97" i="1"/>
  <c r="O97" i="1"/>
  <c r="S97" i="1"/>
  <c r="W97" i="1"/>
  <c r="T97" i="1"/>
  <c r="H97" i="1"/>
  <c r="L97" i="1"/>
  <c r="P97" i="1"/>
  <c r="AB47" i="1"/>
  <c r="AC46" i="1"/>
  <c r="B46" i="1"/>
  <c r="E45" i="1" l="1"/>
  <c r="F45" i="1" s="1"/>
  <c r="G45" i="1" s="1"/>
  <c r="H45" i="1" s="1"/>
  <c r="I45" i="1" s="1"/>
  <c r="J45" i="1" s="1"/>
  <c r="K45" i="1" s="1"/>
  <c r="L45" i="1" s="1"/>
  <c r="M45" i="1" s="1"/>
  <c r="N45" i="1" s="1"/>
  <c r="O45" i="1" s="1"/>
  <c r="P45" i="1" s="1"/>
  <c r="Q45" i="1" s="1"/>
  <c r="R45" i="1" s="1"/>
  <c r="S45" i="1" s="1"/>
  <c r="T45" i="1" s="1"/>
  <c r="U45" i="1" s="1"/>
  <c r="V45" i="1" s="1"/>
  <c r="W45" i="1" s="1"/>
  <c r="AP3" i="2" s="1"/>
  <c r="E98" i="1"/>
  <c r="I98" i="1"/>
  <c r="M98" i="1"/>
  <c r="Q98" i="1"/>
  <c r="U98" i="1"/>
  <c r="F98" i="1"/>
  <c r="J98" i="1"/>
  <c r="N98" i="1"/>
  <c r="R98" i="1"/>
  <c r="V98" i="1"/>
  <c r="G98" i="1"/>
  <c r="K98" i="1"/>
  <c r="O98" i="1"/>
  <c r="S98" i="1"/>
  <c r="W98" i="1"/>
  <c r="P98" i="1"/>
  <c r="D98" i="1"/>
  <c r="D46" i="1" s="1"/>
  <c r="T98" i="1"/>
  <c r="H98" i="1"/>
  <c r="L98" i="1"/>
  <c r="AB48" i="1"/>
  <c r="B47" i="1"/>
  <c r="AC47" i="1"/>
  <c r="E46" i="1" l="1"/>
  <c r="F46" i="1" s="1"/>
  <c r="G46" i="1" s="1"/>
  <c r="H46" i="1" s="1"/>
  <c r="I46" i="1" s="1"/>
  <c r="J46" i="1" s="1"/>
  <c r="K46" i="1" s="1"/>
  <c r="L46" i="1" s="1"/>
  <c r="M46" i="1" s="1"/>
  <c r="N46" i="1" s="1"/>
  <c r="O46" i="1" s="1"/>
  <c r="P46" i="1" s="1"/>
  <c r="Q46" i="1" s="1"/>
  <c r="R46" i="1" s="1"/>
  <c r="S46" i="1" s="1"/>
  <c r="T46" i="1" s="1"/>
  <c r="U46" i="1" s="1"/>
  <c r="V46" i="1" s="1"/>
  <c r="W46" i="1" s="1"/>
  <c r="AQ3" i="2" s="1"/>
  <c r="E99" i="1"/>
  <c r="I99" i="1"/>
  <c r="M99" i="1"/>
  <c r="Q99" i="1"/>
  <c r="U99" i="1"/>
  <c r="F99" i="1"/>
  <c r="J99" i="1"/>
  <c r="N99" i="1"/>
  <c r="R99" i="1"/>
  <c r="V99" i="1"/>
  <c r="G99" i="1"/>
  <c r="K99" i="1"/>
  <c r="O99" i="1"/>
  <c r="S99" i="1"/>
  <c r="W99" i="1"/>
  <c r="L99" i="1"/>
  <c r="P99" i="1"/>
  <c r="D99" i="1"/>
  <c r="D47" i="1" s="1"/>
  <c r="T99" i="1"/>
  <c r="H99" i="1"/>
  <c r="AB49" i="1"/>
  <c r="B48" i="1"/>
  <c r="AC48" i="1"/>
  <c r="E47" i="1" l="1"/>
  <c r="F47" i="1" s="1"/>
  <c r="G47" i="1" s="1"/>
  <c r="H47" i="1" s="1"/>
  <c r="I47" i="1" s="1"/>
  <c r="J47" i="1" s="1"/>
  <c r="K47" i="1" s="1"/>
  <c r="L47" i="1" s="1"/>
  <c r="M47" i="1" s="1"/>
  <c r="N47" i="1" s="1"/>
  <c r="O47" i="1" s="1"/>
  <c r="P47" i="1" s="1"/>
  <c r="Q47" i="1" s="1"/>
  <c r="R47" i="1" s="1"/>
  <c r="S47" i="1" s="1"/>
  <c r="T47" i="1" s="1"/>
  <c r="U47" i="1" s="1"/>
  <c r="V47" i="1" s="1"/>
  <c r="W47" i="1" s="1"/>
  <c r="AR3" i="2" s="1"/>
  <c r="E100" i="1"/>
  <c r="I100" i="1"/>
  <c r="M100" i="1"/>
  <c r="Q100" i="1"/>
  <c r="U100" i="1"/>
  <c r="F100" i="1"/>
  <c r="J100" i="1"/>
  <c r="N100" i="1"/>
  <c r="R100" i="1"/>
  <c r="V100" i="1"/>
  <c r="G100" i="1"/>
  <c r="K100" i="1"/>
  <c r="O100" i="1"/>
  <c r="S100" i="1"/>
  <c r="W100" i="1"/>
  <c r="H100" i="1"/>
  <c r="L100" i="1"/>
  <c r="P100" i="1"/>
  <c r="D100" i="1"/>
  <c r="D48" i="1" s="1"/>
  <c r="T100" i="1"/>
  <c r="AB50" i="1"/>
  <c r="AC49" i="1"/>
  <c r="B49" i="1"/>
  <c r="E48" i="1" l="1"/>
  <c r="F48" i="1" s="1"/>
  <c r="G48" i="1" s="1"/>
  <c r="H48" i="1" s="1"/>
  <c r="I48" i="1" s="1"/>
  <c r="J48" i="1" s="1"/>
  <c r="K48" i="1" s="1"/>
  <c r="L48" i="1" s="1"/>
  <c r="M48" i="1" s="1"/>
  <c r="N48" i="1" s="1"/>
  <c r="O48" i="1" s="1"/>
  <c r="P48" i="1" s="1"/>
  <c r="Q48" i="1" s="1"/>
  <c r="R48" i="1" s="1"/>
  <c r="S48" i="1" s="1"/>
  <c r="T48" i="1" s="1"/>
  <c r="U48" i="1" s="1"/>
  <c r="V48" i="1" s="1"/>
  <c r="W48" i="1" s="1"/>
  <c r="AS3" i="2" s="1"/>
  <c r="E101" i="1"/>
  <c r="I101" i="1"/>
  <c r="M101" i="1"/>
  <c r="Q101" i="1"/>
  <c r="U101" i="1"/>
  <c r="F101" i="1"/>
  <c r="J101" i="1"/>
  <c r="N101" i="1"/>
  <c r="R101" i="1"/>
  <c r="V101" i="1"/>
  <c r="G101" i="1"/>
  <c r="K101" i="1"/>
  <c r="O101" i="1"/>
  <c r="S101" i="1"/>
  <c r="W101" i="1"/>
  <c r="D101" i="1"/>
  <c r="D49" i="1" s="1"/>
  <c r="T101" i="1"/>
  <c r="H101" i="1"/>
  <c r="L101" i="1"/>
  <c r="P101" i="1"/>
  <c r="AB51" i="1"/>
  <c r="AC50" i="1"/>
  <c r="B50" i="1"/>
  <c r="E49" i="1" l="1"/>
  <c r="F49" i="1" s="1"/>
  <c r="G49" i="1" s="1"/>
  <c r="H49" i="1" s="1"/>
  <c r="I49" i="1" s="1"/>
  <c r="J49" i="1" s="1"/>
  <c r="K49" i="1" s="1"/>
  <c r="L49" i="1" s="1"/>
  <c r="M49" i="1" s="1"/>
  <c r="N49" i="1" s="1"/>
  <c r="O49" i="1" s="1"/>
  <c r="P49" i="1" s="1"/>
  <c r="Q49" i="1" s="1"/>
  <c r="R49" i="1" s="1"/>
  <c r="S49" i="1" s="1"/>
  <c r="T49" i="1" s="1"/>
  <c r="U49" i="1" s="1"/>
  <c r="V49" i="1" s="1"/>
  <c r="W49" i="1" s="1"/>
  <c r="AT3" i="2" s="1"/>
  <c r="E102" i="1"/>
  <c r="I102" i="1"/>
  <c r="M102" i="1"/>
  <c r="F102" i="1"/>
  <c r="J102" i="1"/>
  <c r="G102" i="1"/>
  <c r="K102" i="1"/>
  <c r="O102" i="1"/>
  <c r="N102" i="1"/>
  <c r="S102" i="1"/>
  <c r="W102" i="1"/>
  <c r="D102" i="1"/>
  <c r="D50" i="1" s="1"/>
  <c r="P102" i="1"/>
  <c r="T102" i="1"/>
  <c r="H102" i="1"/>
  <c r="Q102" i="1"/>
  <c r="U102" i="1"/>
  <c r="L102" i="1"/>
  <c r="R102" i="1"/>
  <c r="V102" i="1"/>
  <c r="AB52" i="1"/>
  <c r="B51" i="1"/>
  <c r="AC51" i="1"/>
  <c r="E50" i="1" l="1"/>
  <c r="F50" i="1" s="1"/>
  <c r="G50" i="1" s="1"/>
  <c r="H50" i="1" s="1"/>
  <c r="I50" i="1" s="1"/>
  <c r="J50" i="1" s="1"/>
  <c r="K50" i="1" s="1"/>
  <c r="L50" i="1" s="1"/>
  <c r="M50" i="1" s="1"/>
  <c r="N50" i="1" s="1"/>
  <c r="O50" i="1" s="1"/>
  <c r="P50" i="1" s="1"/>
  <c r="Q50" i="1" s="1"/>
  <c r="R50" i="1" s="1"/>
  <c r="S50" i="1" s="1"/>
  <c r="T50" i="1" s="1"/>
  <c r="U50" i="1" s="1"/>
  <c r="V50" i="1" s="1"/>
  <c r="W50" i="1" s="1"/>
  <c r="AU3" i="2" s="1"/>
  <c r="G103" i="1"/>
  <c r="K103" i="1"/>
  <c r="O103" i="1"/>
  <c r="S103" i="1"/>
  <c r="W103" i="1"/>
  <c r="D103" i="1"/>
  <c r="D51" i="1" s="1"/>
  <c r="H103" i="1"/>
  <c r="L103" i="1"/>
  <c r="P103" i="1"/>
  <c r="T103" i="1"/>
  <c r="E103" i="1"/>
  <c r="I103" i="1"/>
  <c r="M103" i="1"/>
  <c r="Q103" i="1"/>
  <c r="U103" i="1"/>
  <c r="F103" i="1"/>
  <c r="J103" i="1"/>
  <c r="N103" i="1"/>
  <c r="R103" i="1"/>
  <c r="V103" i="1"/>
  <c r="AB53" i="1"/>
  <c r="B52" i="1"/>
  <c r="AC52" i="1"/>
  <c r="E51" i="1" l="1"/>
  <c r="F51" i="1" s="1"/>
  <c r="G51" i="1" s="1"/>
  <c r="H51" i="1" s="1"/>
  <c r="I51" i="1" s="1"/>
  <c r="J51" i="1" s="1"/>
  <c r="K51" i="1" s="1"/>
  <c r="L51" i="1" s="1"/>
  <c r="M51" i="1" s="1"/>
  <c r="N51" i="1" s="1"/>
  <c r="O51" i="1" s="1"/>
  <c r="P51" i="1" s="1"/>
  <c r="Q51" i="1" s="1"/>
  <c r="R51" i="1" s="1"/>
  <c r="S51" i="1" s="1"/>
  <c r="T51" i="1" s="1"/>
  <c r="U51" i="1" s="1"/>
  <c r="V51" i="1" s="1"/>
  <c r="W51" i="1" s="1"/>
  <c r="AV3" i="2" s="1"/>
  <c r="G104" i="1"/>
  <c r="K104" i="1"/>
  <c r="O104" i="1"/>
  <c r="S104" i="1"/>
  <c r="W104" i="1"/>
  <c r="D104" i="1"/>
  <c r="D52" i="1" s="1"/>
  <c r="H104" i="1"/>
  <c r="L104" i="1"/>
  <c r="P104" i="1"/>
  <c r="T104" i="1"/>
  <c r="E104" i="1"/>
  <c r="I104" i="1"/>
  <c r="M104" i="1"/>
  <c r="Q104" i="1"/>
  <c r="U104" i="1"/>
  <c r="F104" i="1"/>
  <c r="J104" i="1"/>
  <c r="N104" i="1"/>
  <c r="R104" i="1"/>
  <c r="V104" i="1"/>
  <c r="AB54" i="1"/>
  <c r="AC53" i="1"/>
  <c r="B53" i="1"/>
  <c r="E52" i="1" l="1"/>
  <c r="F52" i="1" s="1"/>
  <c r="G52" i="1" s="1"/>
  <c r="H52" i="1" s="1"/>
  <c r="I52" i="1" s="1"/>
  <c r="J52" i="1" s="1"/>
  <c r="K52" i="1" s="1"/>
  <c r="L52" i="1" s="1"/>
  <c r="M52" i="1" s="1"/>
  <c r="N52" i="1" s="1"/>
  <c r="O52" i="1" s="1"/>
  <c r="P52" i="1" s="1"/>
  <c r="Q52" i="1" s="1"/>
  <c r="R52" i="1" s="1"/>
  <c r="S52" i="1" s="1"/>
  <c r="T52" i="1" s="1"/>
  <c r="U52" i="1" s="1"/>
  <c r="V52" i="1" s="1"/>
  <c r="W52" i="1" s="1"/>
  <c r="AW3" i="2" s="1"/>
  <c r="G105" i="1"/>
  <c r="K105" i="1"/>
  <c r="O105" i="1"/>
  <c r="S105" i="1"/>
  <c r="W105" i="1"/>
  <c r="D105" i="1"/>
  <c r="D53" i="1" s="1"/>
  <c r="H105" i="1"/>
  <c r="L105" i="1"/>
  <c r="P105" i="1"/>
  <c r="T105" i="1"/>
  <c r="E105" i="1"/>
  <c r="I105" i="1"/>
  <c r="M105" i="1"/>
  <c r="Q105" i="1"/>
  <c r="U105" i="1"/>
  <c r="F105" i="1"/>
  <c r="J105" i="1"/>
  <c r="N105" i="1"/>
  <c r="R105" i="1"/>
  <c r="V105" i="1"/>
  <c r="AB55" i="1"/>
  <c r="AC54" i="1"/>
  <c r="B54" i="1"/>
  <c r="E53" i="1" l="1"/>
  <c r="F53" i="1" s="1"/>
  <c r="G53" i="1" s="1"/>
  <c r="H53" i="1" s="1"/>
  <c r="I53" i="1" s="1"/>
  <c r="J53" i="1" s="1"/>
  <c r="K53" i="1" s="1"/>
  <c r="L53" i="1" s="1"/>
  <c r="M53" i="1" s="1"/>
  <c r="N53" i="1" s="1"/>
  <c r="O53" i="1" s="1"/>
  <c r="P53" i="1" s="1"/>
  <c r="Q53" i="1" s="1"/>
  <c r="R53" i="1" s="1"/>
  <c r="S53" i="1" s="1"/>
  <c r="T53" i="1" s="1"/>
  <c r="U53" i="1" s="1"/>
  <c r="V53" i="1" s="1"/>
  <c r="W53" i="1" s="1"/>
  <c r="AX3" i="2" s="1"/>
  <c r="G106" i="1"/>
  <c r="K106" i="1"/>
  <c r="O106" i="1"/>
  <c r="S106" i="1"/>
  <c r="W106" i="1"/>
  <c r="D106" i="1"/>
  <c r="D54" i="1" s="1"/>
  <c r="H106" i="1"/>
  <c r="L106" i="1"/>
  <c r="P106" i="1"/>
  <c r="T106" i="1"/>
  <c r="E106" i="1"/>
  <c r="I106" i="1"/>
  <c r="M106" i="1"/>
  <c r="Q106" i="1"/>
  <c r="U106" i="1"/>
  <c r="F106" i="1"/>
  <c r="J106" i="1"/>
  <c r="N106" i="1"/>
  <c r="R106" i="1"/>
  <c r="V106" i="1"/>
  <c r="AC55" i="1"/>
  <c r="AE6" i="1" s="1"/>
  <c r="B55" i="1"/>
  <c r="E54" i="1" l="1"/>
  <c r="F54" i="1" s="1"/>
  <c r="G54" i="1" s="1"/>
  <c r="H54" i="1" s="1"/>
  <c r="I54" i="1" s="1"/>
  <c r="J54" i="1" s="1"/>
  <c r="K54" i="1" s="1"/>
  <c r="L54" i="1" s="1"/>
  <c r="M54" i="1" s="1"/>
  <c r="N54" i="1" s="1"/>
  <c r="O54" i="1" s="1"/>
  <c r="P54" i="1" s="1"/>
  <c r="Q54" i="1" s="1"/>
  <c r="R54" i="1" s="1"/>
  <c r="S54" i="1" s="1"/>
  <c r="T54" i="1" s="1"/>
  <c r="U54" i="1" s="1"/>
  <c r="V54" i="1" s="1"/>
  <c r="W54" i="1" s="1"/>
  <c r="AY3" i="2" s="1"/>
  <c r="G107" i="1"/>
  <c r="K107" i="1"/>
  <c r="O107" i="1"/>
  <c r="S107" i="1"/>
  <c r="W107" i="1"/>
  <c r="D107" i="1"/>
  <c r="D55" i="1" s="1"/>
  <c r="H107" i="1"/>
  <c r="L107" i="1"/>
  <c r="P107" i="1"/>
  <c r="T107" i="1"/>
  <c r="E107" i="1"/>
  <c r="I107" i="1"/>
  <c r="M107" i="1"/>
  <c r="Q107" i="1"/>
  <c r="U107" i="1"/>
  <c r="F107" i="1"/>
  <c r="J107" i="1"/>
  <c r="N107" i="1"/>
  <c r="R107" i="1"/>
  <c r="V107" i="1"/>
  <c r="AE4" i="1"/>
  <c r="E55" i="1" l="1"/>
  <c r="F55" i="1" s="1"/>
  <c r="G55" i="1" s="1"/>
  <c r="H55" i="1" s="1"/>
  <c r="I55" i="1" s="1"/>
  <c r="J55" i="1" s="1"/>
  <c r="K55" i="1" s="1"/>
  <c r="L55" i="1" s="1"/>
  <c r="M55" i="1" s="1"/>
  <c r="N55" i="1" s="1"/>
  <c r="O55" i="1" s="1"/>
  <c r="P55" i="1" s="1"/>
  <c r="Q55" i="1" s="1"/>
  <c r="R55" i="1" s="1"/>
  <c r="S55" i="1" s="1"/>
  <c r="T55" i="1" s="1"/>
  <c r="U55" i="1" s="1"/>
  <c r="V55" i="1" s="1"/>
  <c r="W55" i="1" s="1"/>
  <c r="AZ3" i="2" s="1"/>
  <c r="E1" i="1"/>
  <c r="AE7" i="1"/>
  <c r="AF6" i="1"/>
  <c r="AE8" i="1" l="1"/>
  <c r="AF7" i="1"/>
  <c r="AF8" i="1" l="1"/>
  <c r="AE9" i="1"/>
  <c r="AF9" i="1" l="1"/>
  <c r="AE10" i="1"/>
  <c r="AE11" i="1" l="1"/>
  <c r="AF10" i="1"/>
  <c r="AF11" i="1" l="1"/>
  <c r="AE12" i="1"/>
  <c r="AF12" i="1" l="1"/>
  <c r="AE13" i="1"/>
  <c r="AE14" i="1" l="1"/>
  <c r="AF13" i="1"/>
  <c r="AE15" i="1" l="1"/>
  <c r="AF14" i="1"/>
  <c r="AE16" i="1" l="1"/>
  <c r="AF15" i="1"/>
  <c r="AE17" i="1" l="1"/>
  <c r="AF16" i="1"/>
  <c r="AF17" i="1" l="1"/>
  <c r="AE18" i="1"/>
  <c r="AE19" i="1" l="1"/>
  <c r="AF18" i="1"/>
  <c r="AE20" i="1" l="1"/>
  <c r="AF19" i="1"/>
  <c r="AE21" i="1" l="1"/>
  <c r="AF20" i="1"/>
  <c r="AE22" i="1" l="1"/>
  <c r="AF21" i="1"/>
  <c r="AF22" i="1" l="1"/>
  <c r="AE23" i="1"/>
  <c r="AE24" i="1" l="1"/>
  <c r="AF23" i="1"/>
  <c r="AE25" i="1" l="1"/>
  <c r="AF24" i="1"/>
  <c r="AE26" i="1" l="1"/>
  <c r="AF25" i="1"/>
  <c r="AE27" i="1" l="1"/>
  <c r="AF26" i="1"/>
  <c r="AE28" i="1" l="1"/>
  <c r="AF27" i="1"/>
  <c r="AF28" i="1" l="1"/>
  <c r="AE29" i="1"/>
  <c r="AE30" i="1" l="1"/>
  <c r="AF29" i="1"/>
  <c r="AE31" i="1" l="1"/>
  <c r="AF30" i="1"/>
  <c r="AF31" i="1" l="1"/>
  <c r="AE32" i="1"/>
  <c r="AF32" i="1" l="1"/>
  <c r="AE33" i="1"/>
  <c r="AE34" i="1" l="1"/>
  <c r="AF33" i="1"/>
  <c r="AF34" i="1" l="1"/>
  <c r="AE35" i="1"/>
  <c r="AE36" i="1" l="1"/>
  <c r="AF35" i="1"/>
  <c r="AF36" i="1" l="1"/>
  <c r="AE37" i="1"/>
  <c r="AF37" i="1" l="1"/>
  <c r="AE38" i="1"/>
  <c r="AF38" i="1" l="1"/>
  <c r="AE39" i="1"/>
  <c r="AE40" i="1" l="1"/>
  <c r="AF39" i="1"/>
  <c r="AF40" i="1" l="1"/>
  <c r="AE41" i="1"/>
  <c r="AF41" i="1" l="1"/>
  <c r="AE42" i="1"/>
  <c r="AF42" i="1" l="1"/>
  <c r="AE43" i="1"/>
  <c r="AE44" i="1" l="1"/>
  <c r="AF43" i="1"/>
  <c r="AE45" i="1" l="1"/>
  <c r="AF44" i="1"/>
  <c r="AF45" i="1" l="1"/>
  <c r="AE46" i="1"/>
  <c r="AF46" i="1" l="1"/>
  <c r="AE47" i="1"/>
  <c r="AE48" i="1" l="1"/>
  <c r="AF47" i="1"/>
  <c r="AE49" i="1" l="1"/>
  <c r="AF48" i="1"/>
  <c r="AE50" i="1" l="1"/>
  <c r="AF49" i="1"/>
  <c r="AF50" i="1" l="1"/>
  <c r="AE51" i="1"/>
  <c r="AF51" i="1" l="1"/>
  <c r="AE52" i="1"/>
  <c r="AE53" i="1" l="1"/>
  <c r="AF52" i="1"/>
  <c r="AE54" i="1" l="1"/>
  <c r="AF53" i="1"/>
  <c r="AF54" i="1" l="1"/>
  <c r="AE55" i="1"/>
  <c r="AF55" i="1" s="1"/>
  <c r="AM5" i="1" l="1"/>
  <c r="AM4" i="1" l="1"/>
  <c r="AN4" i="1" l="1"/>
  <c r="AN5" i="1" l="1"/>
  <c r="AN6" i="1" l="1"/>
  <c r="AN7" i="1" l="1"/>
  <c r="AN8" i="1" l="1"/>
  <c r="AN10" i="1" s="1"/>
</calcChain>
</file>

<file path=xl/sharedStrings.xml><?xml version="1.0" encoding="utf-8"?>
<sst xmlns="http://schemas.openxmlformats.org/spreadsheetml/2006/main" count="325" uniqueCount="152">
  <si>
    <t>Initial Talents</t>
  </si>
  <si>
    <t>Period_01</t>
  </si>
  <si>
    <t>Period_02</t>
  </si>
  <si>
    <t>Period_03</t>
  </si>
  <si>
    <t>Period_04</t>
  </si>
  <si>
    <t>Period_05</t>
  </si>
  <si>
    <t>Period_06</t>
  </si>
  <si>
    <t>Period_07</t>
  </si>
  <si>
    <t>Period_08</t>
  </si>
  <si>
    <t>Period_09</t>
  </si>
  <si>
    <t>Period_10</t>
  </si>
  <si>
    <t>Period_11</t>
  </si>
  <si>
    <t>Period_12</t>
  </si>
  <si>
    <t>Period_13</t>
  </si>
  <si>
    <t>Period_14</t>
  </si>
  <si>
    <t>Period_15</t>
  </si>
  <si>
    <t>Period_16</t>
  </si>
  <si>
    <t>Period_17</t>
  </si>
  <si>
    <t>Period_18</t>
  </si>
  <si>
    <t>Period_19</t>
  </si>
  <si>
    <t>Period_20</t>
  </si>
  <si>
    <t>Std Dev</t>
  </si>
  <si>
    <t>Luck type</t>
  </si>
  <si>
    <t>Generated with the SIPmath™ Modeler Tools from ProbabilityManagement.org</t>
  </si>
  <si>
    <t>Index</t>
  </si>
  <si>
    <t>Values</t>
  </si>
  <si>
    <t>Expected Value</t>
  </si>
  <si>
    <t>Series Name</t>
  </si>
  <si>
    <t>Integer chart?</t>
  </si>
  <si>
    <t>Loss Exceedance</t>
  </si>
  <si>
    <t>Number of Bins</t>
  </si>
  <si>
    <t>Label position</t>
  </si>
  <si>
    <t>Bin Width</t>
  </si>
  <si>
    <t>Decimals</t>
  </si>
  <si>
    <t>Scale</t>
  </si>
  <si>
    <t>Use Axis Title?</t>
  </si>
  <si>
    <t>Axis Title</t>
  </si>
  <si>
    <t>Min</t>
  </si>
  <si>
    <t>Bin Range</t>
  </si>
  <si>
    <t>Frequency</t>
  </si>
  <si>
    <t>Labels</t>
  </si>
  <si>
    <t>Cumulative</t>
  </si>
  <si>
    <t>Agent_01</t>
  </si>
  <si>
    <t>Agent_41</t>
  </si>
  <si>
    <t>Agent_48</t>
  </si>
  <si>
    <t>Agent_29</t>
  </si>
  <si>
    <t>Agent_10</t>
  </si>
  <si>
    <t>Agent_49</t>
  </si>
  <si>
    <t>Agent_17</t>
  </si>
  <si>
    <t>Agent_13</t>
  </si>
  <si>
    <t>Agent_22</t>
  </si>
  <si>
    <t>Agent_05</t>
  </si>
  <si>
    <t>Agent_14</t>
  </si>
  <si>
    <t>Agent_35</t>
  </si>
  <si>
    <t>Agent_31</t>
  </si>
  <si>
    <t>Agent_09</t>
  </si>
  <si>
    <t>Agent_12</t>
  </si>
  <si>
    <t>Agent_37</t>
  </si>
  <si>
    <t>Agent_40</t>
  </si>
  <si>
    <t>Agent_34</t>
  </si>
  <si>
    <t>Agent_38</t>
  </si>
  <si>
    <t>Agent_30</t>
  </si>
  <si>
    <t>Agent_02</t>
  </si>
  <si>
    <t>Agent_03</t>
  </si>
  <si>
    <t>Agent_04</t>
  </si>
  <si>
    <t>Agent_06</t>
  </si>
  <si>
    <t>Agent_07</t>
  </si>
  <si>
    <t>Agent_08</t>
  </si>
  <si>
    <t>Agent_11</t>
  </si>
  <si>
    <t>Agent_15</t>
  </si>
  <si>
    <t>Agent_16</t>
  </si>
  <si>
    <t>Agent_18</t>
  </si>
  <si>
    <t>Agent_19</t>
  </si>
  <si>
    <t>Agent_20</t>
  </si>
  <si>
    <t>Agent_21</t>
  </si>
  <si>
    <t>Agent_23</t>
  </si>
  <si>
    <t>Agent_24</t>
  </si>
  <si>
    <t>Agent_25</t>
  </si>
  <si>
    <t>Agent_26</t>
  </si>
  <si>
    <t>Agent_27</t>
  </si>
  <si>
    <t>Agent_28</t>
  </si>
  <si>
    <t>Agent_32</t>
  </si>
  <si>
    <t>Agent_33</t>
  </si>
  <si>
    <t>Agent_36</t>
  </si>
  <si>
    <t>Agent_39</t>
  </si>
  <si>
    <t>Agent_42</t>
  </si>
  <si>
    <t>Agent_43</t>
  </si>
  <si>
    <t>Agent_44</t>
  </si>
  <si>
    <t>Agent_45</t>
  </si>
  <si>
    <t>Agent_46</t>
  </si>
  <si>
    <t>Agent_47</t>
  </si>
  <si>
    <t>Agent_50</t>
  </si>
  <si>
    <t>1=+</t>
  </si>
  <si>
    <t>2=*(1+)</t>
  </si>
  <si>
    <t>Change</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</si>
  <si>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</si>
  <si>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</si>
  <si>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</si>
  <si>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</si>
  <si>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</si>
  <si>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</si>
  <si>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</si>
  <si>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</si>
  <si>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</si>
  <si>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</si>
  <si>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</si>
  <si>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</si>
  <si>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</si>
  <si>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</si>
  <si>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</si>
  <si>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</si>
  <si>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</si>
  <si>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</si>
  <si>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</si>
  <si>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</si>
  <si>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Chance/Yr.</t>
  </si>
  <si>
    <t>D</t>
  </si>
  <si>
    <t>IQ</t>
  </si>
  <si>
    <t>Mean</t>
  </si>
  <si>
    <t>SD</t>
  </si>
  <si>
    <t>Avg Wealth</t>
  </si>
  <si>
    <t>Total Wealth</t>
  </si>
  <si>
    <t>SD Wealth</t>
  </si>
  <si>
    <t>Skewness</t>
  </si>
  <si>
    <t>Default</t>
  </si>
  <si>
    <t>Calibration</t>
  </si>
  <si>
    <t>Prob./Yr.</t>
  </si>
  <si>
    <t>Impact</t>
  </si>
  <si>
    <t>Additive</t>
  </si>
  <si>
    <t>Multiplicative</t>
  </si>
  <si>
    <t>Initial</t>
  </si>
  <si>
    <t>Final</t>
  </si>
  <si>
    <t>Wealth N+1</t>
  </si>
  <si>
    <t>is proportional to</t>
  </si>
  <si>
    <t>Wealth in year N TIMES (1+Normal(IQ,Sigma))</t>
  </si>
  <si>
    <t>Wealth in year N PLUS Normal(IQ,Sigma)</t>
  </si>
  <si>
    <t>% Increase</t>
  </si>
  <si>
    <t>Alpha</t>
  </si>
  <si>
    <t>Beta</t>
  </si>
  <si>
    <t>SkewParameter</t>
  </si>
  <si>
    <t>Initial Wealth Controls</t>
  </si>
  <si>
    <t>Sigma ==&gt;</t>
  </si>
  <si>
    <t xml:space="preserve">    Talent</t>
  </si>
  <si>
    <t>Final Wealth</t>
  </si>
  <si>
    <t xml:space="preserve"> </t>
  </si>
  <si>
    <t>`</t>
  </si>
  <si>
    <t xml:space="preserve">    User Inputs are in White</t>
  </si>
  <si>
    <t>IMPORTANT: Close all other models</t>
  </si>
  <si>
    <t>that make use of the Rand() function.</t>
  </si>
  <si>
    <t>Also ensure that Calculation is set to Automatic.</t>
  </si>
  <si>
    <t>WARNING Close Other Worksheets with RAND() Formulas</t>
  </si>
  <si>
    <t>Questions or comments: Email Info@ProbabilityManagement.org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</si>
</sst>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_(* \(#,##0.00\);_(* &quot;-&quot;??_);_(@_)"/>
    <numFmt numFmtId="164" formatCode="&quot;$&quot;#,##0"/>
    <numFmt numFmtId="165" formatCode="0.0%"/>
    <numFmt numFmtId="166" formatCode="&quot;$&quot;#,##0.00"/>
    <numFmt numFmtId="167" formatCode="&quot;$&quot;#,##0.0"/>
    <numFmt numFmtId="168" formatCode="&quot;$&quot;#,##0.000"/>
    <numFmt numFmtId="169" formatCode="_(* #,##0_);_(* \(#,##0\);_(* &quot;-&quot;??_);_(@_)"/>
    <numFmt numFmtId="170" formatCode="&quot;$&quot;#,##0.00000"/>
  </numFmts>
  <fonts count="10" x14ac:knownFonts="1">
    <font>
      <sz val="11"/>
      <color theme="1"/>
      <name val="Calibri"/>
      <family val="2"/>
      <scheme val="minor"/>
    </font>
    <font>
      <b/>
      <sz val="11"/>
      <color theme="0"/>
      <name val="Calibri"/>
      <family val="2"/>
      <scheme val="minor"/>
    </font>
    <font>
      <sz val="11"/>
      <color theme="1"/>
      <name val="Calibri"/>
      <family val="2"/>
      <scheme val="minor"/>
    </font>
    <font>
      <b/>
      <sz val="11"/>
      <color rgb="FF0070C0"/>
      <name val="Calibri"/>
      <family val="2"/>
      <scheme val="minor"/>
    </font>
    <font>
      <sz val="10"/>
      <color theme="1"/>
      <name val="Calibri"/>
      <family val="2"/>
      <scheme val="minor"/>
    </font>
    <font>
      <b/>
      <sz val="10"/>
      <color rgb="FF0070C0"/>
      <name val="Calibri"/>
      <family val="2"/>
      <scheme val="minor"/>
    </font>
    <font>
      <b/>
      <sz val="10"/>
      <color theme="1"/>
      <name val="Calibri"/>
      <family val="2"/>
      <scheme val="minor"/>
    </font>
    <font>
      <b/>
      <sz val="14"/>
      <color theme="1"/>
      <name val="Calibri"/>
      <family val="2"/>
      <scheme val="minor"/>
    </font>
    <font>
      <b/>
      <sz val="11"/>
      <color rgb="FFC00000"/>
      <name val="Calibri"/>
      <family val="2"/>
      <scheme val="minor"/>
    </font>
    <font>
      <sz val="11"/>
      <color rgb="FFFFFF0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FF8080"/>
        <bgColor indexed="64"/>
      </patternFill>
    </fill>
    <fill>
      <patternFill patternType="solid">
        <fgColor rgb="FFFFFF80"/>
        <bgColor indexed="64"/>
      </patternFill>
    </fill>
    <fill>
      <patternFill patternType="solid">
        <fgColor rgb="FF80FFFF"/>
        <bgColor indexed="64"/>
      </patternFill>
    </fill>
    <fill>
      <patternFill patternType="solid">
        <fgColor rgb="FF80FF80"/>
        <bgColor indexed="64"/>
      </patternFill>
    </fill>
    <fill>
      <patternFill patternType="solid">
        <fgColor rgb="FFC5D9F1"/>
        <bgColor indexed="64"/>
      </patternFill>
    </fill>
    <fill>
      <patternFill patternType="solid">
        <fgColor rgb="FF92D050"/>
        <bgColor indexed="64"/>
      </patternFill>
    </fill>
    <fill>
      <patternFill patternType="solid">
        <fgColor theme="3" tint="0.79998168889431442"/>
        <bgColor indexed="64"/>
      </patternFill>
    </fill>
    <fill>
      <patternFill patternType="solid">
        <fgColor theme="0"/>
        <bgColor indexed="64"/>
      </patternFill>
    </fill>
    <fill>
      <patternFill patternType="solid">
        <fgColor theme="0" tint="-0.34998626667073579"/>
        <bgColor indexed="64"/>
      </patternFill>
    </fill>
  </fills>
  <borders count="22">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s>
  <cellStyleXfs count="3">
    <xf numFmtId="0" fontId="0" fillId="0" borderId="0"/>
    <xf numFmtId="43" fontId="2" fillId="0" borderId="0" applyFont="0" applyFill="0" applyBorder="0" applyAlignment="0" applyProtection="0"/>
    <xf numFmtId="9" fontId="2" fillId="0" borderId="0" applyFont="0" applyFill="0" applyBorder="0" applyAlignment="0" applyProtection="0"/>
  </cellStyleXfs>
  <cellXfs count="73">
    <xf numFmtId="0" fontId="0" fillId="0" borderId="0" xfId="0"/>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0" borderId="1" xfId="0" applyBorder="1"/>
    <xf numFmtId="0" fontId="0" fillId="0" borderId="2" xfId="0" applyBorder="1"/>
    <xf numFmtId="0" fontId="0" fillId="0" borderId="3" xfId="0" applyBorder="1"/>
    <xf numFmtId="0" fontId="0" fillId="2" borderId="4" xfId="0" applyFill="1" applyBorder="1"/>
    <xf numFmtId="0" fontId="0" fillId="2" borderId="6" xfId="0" applyFill="1" applyBorder="1"/>
    <xf numFmtId="0" fontId="0" fillId="7" borderId="0" xfId="0" applyFill="1" applyBorder="1"/>
    <xf numFmtId="0" fontId="0" fillId="7" borderId="5" xfId="0" applyFill="1" applyBorder="1"/>
    <xf numFmtId="0" fontId="0" fillId="7" borderId="7" xfId="0" applyFill="1" applyBorder="1"/>
    <xf numFmtId="0" fontId="0" fillId="7" borderId="8" xfId="0" applyFill="1"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1" fillId="8" borderId="9" xfId="0" applyFont="1" applyFill="1" applyBorder="1" applyAlignment="1">
      <alignment horizontal="center"/>
    </xf>
    <xf numFmtId="9" fontId="0" fillId="0" borderId="0" xfId="0" applyNumberFormat="1"/>
    <xf numFmtId="1" fontId="0" fillId="0" borderId="0" xfId="0" applyNumberFormat="1"/>
    <xf numFmtId="1" fontId="0" fillId="0" borderId="0" xfId="1" applyNumberFormat="1" applyFont="1"/>
    <xf numFmtId="0" fontId="0" fillId="0" borderId="0" xfId="0" applyAlignment="1">
      <alignment horizontal="center"/>
    </xf>
    <xf numFmtId="9" fontId="0" fillId="0" borderId="0" xfId="2" applyFont="1"/>
    <xf numFmtId="2" fontId="0" fillId="0" borderId="0" xfId="0" applyNumberFormat="1"/>
    <xf numFmtId="164" fontId="0" fillId="0" borderId="0" xfId="0" applyNumberFormat="1"/>
    <xf numFmtId="0" fontId="0" fillId="0" borderId="15" xfId="0" applyBorder="1"/>
    <xf numFmtId="9" fontId="0" fillId="0" borderId="12" xfId="0" applyNumberFormat="1" applyBorder="1"/>
    <xf numFmtId="0" fontId="0" fillId="8" borderId="0" xfId="0" applyFill="1"/>
    <xf numFmtId="167" fontId="0" fillId="0" borderId="0" xfId="0" applyNumberFormat="1"/>
    <xf numFmtId="168" fontId="0" fillId="0" borderId="0" xfId="0" applyNumberFormat="1"/>
    <xf numFmtId="0" fontId="0" fillId="9" borderId="0" xfId="0" applyFill="1"/>
    <xf numFmtId="164" fontId="0" fillId="9" borderId="0" xfId="0" applyNumberFormat="1" applyFill="1"/>
    <xf numFmtId="166" fontId="0" fillId="9" borderId="0" xfId="0" applyNumberFormat="1" applyFill="1"/>
    <xf numFmtId="165" fontId="0" fillId="9" borderId="0" xfId="2" applyNumberFormat="1" applyFont="1" applyFill="1"/>
    <xf numFmtId="11" fontId="0" fillId="9" borderId="0" xfId="0" applyNumberFormat="1" applyFill="1"/>
    <xf numFmtId="165" fontId="0" fillId="9" borderId="0" xfId="0" applyNumberFormat="1" applyFill="1"/>
    <xf numFmtId="9" fontId="0" fillId="10" borderId="16" xfId="0" applyNumberFormat="1" applyFill="1" applyBorder="1" applyAlignment="1">
      <alignment horizontal="center"/>
    </xf>
    <xf numFmtId="0" fontId="0" fillId="9" borderId="0" xfId="0" applyFill="1" applyAlignment="1">
      <alignment horizontal="center"/>
    </xf>
    <xf numFmtId="0" fontId="0" fillId="9" borderId="0" xfId="0" applyFill="1" applyAlignment="1">
      <alignment horizontal="left"/>
    </xf>
    <xf numFmtId="169" fontId="0" fillId="9" borderId="0" xfId="1" applyNumberFormat="1" applyFont="1" applyFill="1" applyAlignment="1">
      <alignment horizontal="center"/>
    </xf>
    <xf numFmtId="0" fontId="3" fillId="9" borderId="0" xfId="0" applyFont="1" applyFill="1" applyAlignment="1">
      <alignment horizontal="center"/>
    </xf>
    <xf numFmtId="10" fontId="0" fillId="0" borderId="0" xfId="2" applyNumberFormat="1" applyFont="1"/>
    <xf numFmtId="0" fontId="4" fillId="9" borderId="0" xfId="0" applyFont="1" applyFill="1"/>
    <xf numFmtId="0" fontId="5" fillId="9" borderId="0" xfId="0" applyFont="1" applyFill="1" applyAlignment="1">
      <alignment horizontal="right"/>
    </xf>
    <xf numFmtId="9" fontId="4" fillId="10" borderId="16" xfId="0" applyNumberFormat="1" applyFont="1" applyFill="1" applyBorder="1" applyAlignment="1">
      <alignment horizontal="center"/>
    </xf>
    <xf numFmtId="0" fontId="4" fillId="9" borderId="0" xfId="0" applyFont="1" applyFill="1" applyAlignment="1">
      <alignment horizontal="right"/>
    </xf>
    <xf numFmtId="166" fontId="4" fillId="9" borderId="0" xfId="0" applyNumberFormat="1" applyFont="1" applyFill="1" applyAlignment="1">
      <alignment horizontal="center"/>
    </xf>
    <xf numFmtId="164" fontId="4" fillId="9" borderId="0" xfId="0" applyNumberFormat="1" applyFont="1" applyFill="1" applyAlignment="1">
      <alignment horizontal="center"/>
    </xf>
    <xf numFmtId="169" fontId="4" fillId="9" borderId="0" xfId="1" applyNumberFormat="1" applyFont="1" applyFill="1"/>
    <xf numFmtId="170" fontId="4" fillId="9" borderId="0" xfId="0" applyNumberFormat="1" applyFont="1" applyFill="1" applyAlignment="1">
      <alignment horizontal="center"/>
    </xf>
    <xf numFmtId="0" fontId="0" fillId="0" borderId="0" xfId="0" applyAlignment="1">
      <alignment horizontal="right"/>
    </xf>
    <xf numFmtId="0" fontId="0" fillId="9" borderId="0" xfId="0" applyFill="1" applyAlignment="1">
      <alignment horizontal="right"/>
    </xf>
    <xf numFmtId="0" fontId="6" fillId="9" borderId="0" xfId="0" applyFont="1" applyFill="1" applyAlignment="1">
      <alignment horizontal="center"/>
    </xf>
    <xf numFmtId="0" fontId="6" fillId="9" borderId="0" xfId="0" applyFont="1" applyFill="1"/>
    <xf numFmtId="0" fontId="7" fillId="9" borderId="0" xfId="0" applyFont="1" applyFill="1"/>
    <xf numFmtId="0" fontId="8" fillId="9" borderId="0" xfId="0" applyFont="1" applyFill="1"/>
    <xf numFmtId="0" fontId="0" fillId="10" borderId="0" xfId="0" applyFill="1"/>
    <xf numFmtId="0" fontId="0" fillId="10" borderId="17" xfId="0" applyFill="1" applyBorder="1"/>
    <xf numFmtId="0" fontId="0" fillId="10" borderId="18" xfId="0" applyFill="1" applyBorder="1"/>
    <xf numFmtId="0" fontId="0" fillId="10" borderId="19" xfId="0" applyFill="1" applyBorder="1"/>
    <xf numFmtId="0" fontId="0" fillId="11" borderId="10" xfId="0" applyFill="1" applyBorder="1"/>
    <xf numFmtId="0" fontId="0" fillId="11" borderId="11" xfId="0" applyFill="1" applyBorder="1"/>
    <xf numFmtId="0" fontId="0" fillId="11" borderId="15" xfId="0" applyFill="1" applyBorder="1"/>
    <xf numFmtId="0" fontId="0" fillId="11" borderId="20" xfId="0" applyFill="1" applyBorder="1"/>
    <xf numFmtId="0" fontId="0" fillId="11" borderId="0" xfId="0" applyFill="1" applyBorder="1"/>
    <xf numFmtId="0" fontId="0" fillId="11" borderId="21" xfId="0" applyFill="1" applyBorder="1"/>
    <xf numFmtId="0" fontId="9" fillId="11" borderId="0" xfId="0" applyFont="1" applyFill="1" applyBorder="1"/>
    <xf numFmtId="0" fontId="0" fillId="11" borderId="12" xfId="0" applyFill="1" applyBorder="1"/>
    <xf numFmtId="0" fontId="0" fillId="11" borderId="13" xfId="0" applyFill="1" applyBorder="1"/>
    <xf numFmtId="0" fontId="0" fillId="11" borderId="14" xfId="0" applyFill="1" applyBorder="1"/>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'Wealth Simulator'!$AP$3</c:f>
          <c:strCache>
            <c:ptCount val="1"/>
            <c:pt idx="0">
              <c:v>Final Wealth Distribution - Additive</c:v>
            </c:pt>
          </c:strCache>
        </c:strRef>
      </c:tx>
      <c:layout>
        <c:manualLayout>
          <c:xMode val="edge"/>
          <c:yMode val="edge"/>
          <c:x val="0.19353629686395474"/>
          <c:y val="6.3556825967650242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605625969616252"/>
          <c:y val="8.0402555785826058E-2"/>
          <c:w val="0.85305154699528729"/>
          <c:h val="0.77215080277438986"/>
        </c:manualLayout>
      </c:layout>
      <c:barChart>
        <c:barDir val="col"/>
        <c:grouping val="clustered"/>
        <c:varyColors val="0"/>
        <c:ser>
          <c:idx val="0"/>
          <c:order val="0"/>
          <c:spPr>
            <a:solidFill>
              <a:schemeClr val="accent1"/>
            </a:solidFill>
            <a:ln>
              <a:noFill/>
            </a:ln>
            <a:effectLst/>
            <a:sp3d/>
          </c:spPr>
          <c:invertIfNegative val="0"/>
          <c:cat>
            <c:numRef>
              <c:f>'Hodgepodge of formulas'!$Y$6:$Y$31</c:f>
              <c:numCache>
                <c:formatCode>0</c:formatCode>
                <c:ptCount val="26"/>
                <c:pt idx="0">
                  <c:v>25.281066522820971</c:v>
                </c:pt>
                <c:pt idx="1">
                  <c:v>41.184105792040299</c:v>
                </c:pt>
                <c:pt idx="2">
                  <c:v>57.087145061259619</c:v>
                </c:pt>
                <c:pt idx="3">
                  <c:v>72.99018433047894</c:v>
                </c:pt>
                <c:pt idx="4">
                  <c:v>88.89322359969826</c:v>
                </c:pt>
                <c:pt idx="5">
                  <c:v>104.79626286891758</c:v>
                </c:pt>
                <c:pt idx="6">
                  <c:v>120.6993021381369</c:v>
                </c:pt>
                <c:pt idx="7">
                  <c:v>136.60234140735622</c:v>
                </c:pt>
                <c:pt idx="8">
                  <c:v>152.50538067657556</c:v>
                </c:pt>
                <c:pt idx="9">
                  <c:v>168.40841994579489</c:v>
                </c:pt>
                <c:pt idx="10">
                  <c:v>184.31145921501422</c:v>
                </c:pt>
                <c:pt idx="11">
                  <c:v>200.21449848423356</c:v>
                </c:pt>
                <c:pt idx="12">
                  <c:v>216.11753775345289</c:v>
                </c:pt>
                <c:pt idx="13">
                  <c:v>232.02057702267223</c:v>
                </c:pt>
                <c:pt idx="14">
                  <c:v>247.92361629189156</c:v>
                </c:pt>
                <c:pt idx="15">
                  <c:v>263.8266555611109</c:v>
                </c:pt>
                <c:pt idx="16">
                  <c:v>279.72969483033023</c:v>
                </c:pt>
                <c:pt idx="17">
                  <c:v>295.63273409954957</c:v>
                </c:pt>
                <c:pt idx="18">
                  <c:v>311.5357733687689</c:v>
                </c:pt>
                <c:pt idx="19">
                  <c:v>327.43881263798824</c:v>
                </c:pt>
                <c:pt idx="20">
                  <c:v>343.34185190720757</c:v>
                </c:pt>
                <c:pt idx="21">
                  <c:v>359.2448911764269</c:v>
                </c:pt>
                <c:pt idx="22">
                  <c:v>375.14793044564624</c:v>
                </c:pt>
                <c:pt idx="23">
                  <c:v>391.05096971486557</c:v>
                </c:pt>
                <c:pt idx="24">
                  <c:v>406.95400898408491</c:v>
                </c:pt>
                <c:pt idx="25">
                  <c:v>422.85704825330407</c:v>
                </c:pt>
              </c:numCache>
            </c:numRef>
          </c:cat>
          <c:val>
            <c:numRef>
              <c:f>'Hodgepodge of formulas'!$Z$6:$Z$31</c:f>
              <c:numCache>
                <c:formatCode>General</c:formatCode>
                <c:ptCount val="26"/>
                <c:pt idx="0">
                  <c:v>533</c:v>
                </c:pt>
                <c:pt idx="1">
                  <c:v>1380</c:v>
                </c:pt>
                <c:pt idx="2">
                  <c:v>1218</c:v>
                </c:pt>
                <c:pt idx="3">
                  <c:v>783</c:v>
                </c:pt>
                <c:pt idx="4">
                  <c:v>478</c:v>
                </c:pt>
                <c:pt idx="5">
                  <c:v>252</c:v>
                </c:pt>
                <c:pt idx="6">
                  <c:v>144</c:v>
                </c:pt>
                <c:pt idx="7">
                  <c:v>95</c:v>
                </c:pt>
                <c:pt idx="8">
                  <c:v>49</c:v>
                </c:pt>
                <c:pt idx="9">
                  <c:v>29</c:v>
                </c:pt>
                <c:pt idx="10">
                  <c:v>11</c:v>
                </c:pt>
                <c:pt idx="11">
                  <c:v>12</c:v>
                </c:pt>
                <c:pt idx="12">
                  <c:v>3</c:v>
                </c:pt>
                <c:pt idx="13">
                  <c:v>3</c:v>
                </c:pt>
                <c:pt idx="14">
                  <c:v>4</c:v>
                </c:pt>
                <c:pt idx="15">
                  <c:v>3</c:v>
                </c:pt>
                <c:pt idx="16">
                  <c:v>1</c:v>
                </c:pt>
                <c:pt idx="17">
                  <c:v>0</c:v>
                </c:pt>
                <c:pt idx="18">
                  <c:v>0</c:v>
                </c:pt>
                <c:pt idx="19">
                  <c:v>0</c:v>
                </c:pt>
                <c:pt idx="20">
                  <c:v>1</c:v>
                </c:pt>
                <c:pt idx="21">
                  <c:v>0</c:v>
                </c:pt>
                <c:pt idx="22">
                  <c:v>0</c:v>
                </c:pt>
                <c:pt idx="23">
                  <c:v>0</c:v>
                </c:pt>
                <c:pt idx="24">
                  <c:v>1</c:v>
                </c:pt>
                <c:pt idx="25">
                  <c:v>0</c:v>
                </c:pt>
              </c:numCache>
            </c:numRef>
          </c:val>
          <c:extLst>
            <c:ext xmlns:c16="http://schemas.microsoft.com/office/drawing/2014/chart" uri="{C3380CC4-5D6E-409C-BE32-E72D297353CC}">
              <c16:uniqueId val="{00000000-0761-4A21-9C3D-CFD9FA6A39CE}"/>
            </c:ext>
          </c:extLst>
        </c:ser>
        <c:dLbls>
          <c:showLegendKey val="0"/>
          <c:showVal val="0"/>
          <c:showCatName val="0"/>
          <c:showSerName val="0"/>
          <c:showPercent val="0"/>
          <c:showBubbleSize val="0"/>
        </c:dLbls>
        <c:gapWidth val="15"/>
        <c:axId val="250224000"/>
        <c:axId val="250250368"/>
      </c:barChart>
      <c:catAx>
        <c:axId val="250224000"/>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0250368"/>
        <c:crosses val="autoZero"/>
        <c:auto val="1"/>
        <c:lblAlgn val="ctr"/>
        <c:lblOffset val="100"/>
        <c:noMultiLvlLbl val="0"/>
      </c:catAx>
      <c:valAx>
        <c:axId val="25025036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0224000"/>
        <c:crosses val="autoZero"/>
        <c:crossBetween val="between"/>
      </c:valAx>
      <c:spPr>
        <a:noFill/>
        <a:ln>
          <a:noFill/>
        </a:ln>
        <a:effectLst/>
        <a:sp3d/>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Percent of Wealth by Fraction of Population </a:t>
            </a:r>
          </a:p>
        </c:rich>
      </c:tx>
      <c:layout>
        <c:manualLayout>
          <c:xMode val="edge"/>
          <c:yMode val="edge"/>
          <c:x val="9.0232910985400358E-2"/>
          <c:y val="6.320816396145428E-3"/>
        </c:manualLayout>
      </c:layout>
      <c:overlay val="0"/>
    </c:title>
    <c:autoTitleDeleted val="0"/>
    <c:plotArea>
      <c:layout>
        <c:manualLayout>
          <c:layoutTarget val="inner"/>
          <c:xMode val="edge"/>
          <c:yMode val="edge"/>
          <c:x val="0.11278882688613771"/>
          <c:y val="0.1756877682708434"/>
          <c:w val="0.84640502829849185"/>
          <c:h val="0.67762756189772311"/>
        </c:manualLayout>
      </c:layout>
      <c:barChart>
        <c:barDir val="col"/>
        <c:grouping val="clustered"/>
        <c:varyColors val="0"/>
        <c:ser>
          <c:idx val="0"/>
          <c:order val="0"/>
          <c:spPr>
            <a:solidFill>
              <a:schemeClr val="accent1"/>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'Hodgepodge of formulas'!$AJ$11:$AJ$15</c:f>
              <c:strCache>
                <c:ptCount val="5"/>
                <c:pt idx="0">
                  <c:v>0%-25%</c:v>
                </c:pt>
                <c:pt idx="1">
                  <c:v>25%-50%</c:v>
                </c:pt>
                <c:pt idx="2">
                  <c:v>50%-75%</c:v>
                </c:pt>
                <c:pt idx="3">
                  <c:v>75%-99%</c:v>
                </c:pt>
                <c:pt idx="4">
                  <c:v>99%-100%</c:v>
                </c:pt>
              </c:strCache>
            </c:strRef>
          </c:cat>
          <c:val>
            <c:numRef>
              <c:f>'Hodgepodge of formulas'!$AN$4:$AN$8</c:f>
              <c:numCache>
                <c:formatCode>0%</c:formatCode>
                <c:ptCount val="5"/>
                <c:pt idx="0">
                  <c:v>0.14594669246050682</c:v>
                </c:pt>
                <c:pt idx="1">
                  <c:v>0.19863112318086931</c:v>
                </c:pt>
                <c:pt idx="2">
                  <c:v>0.25677471790093392</c:v>
                </c:pt>
                <c:pt idx="3">
                  <c:v>0.36820432562251459</c:v>
                </c:pt>
                <c:pt idx="4">
                  <c:v>2.9259589198990375E-2</c:v>
                </c:pt>
              </c:numCache>
            </c:numRef>
          </c:val>
          <c:extLst>
            <c:ext xmlns:c16="http://schemas.microsoft.com/office/drawing/2014/chart" uri="{C3380CC4-5D6E-409C-BE32-E72D297353CC}">
              <c16:uniqueId val="{00000000-5B56-4E6C-AA05-9C6311252AC0}"/>
            </c:ext>
          </c:extLst>
        </c:ser>
        <c:dLbls>
          <c:showLegendKey val="0"/>
          <c:showVal val="0"/>
          <c:showCatName val="0"/>
          <c:showSerName val="0"/>
          <c:showPercent val="0"/>
          <c:showBubbleSize val="0"/>
        </c:dLbls>
        <c:gapWidth val="219"/>
        <c:overlap val="-27"/>
        <c:axId val="250279424"/>
        <c:axId val="250280960"/>
      </c:barChart>
      <c:catAx>
        <c:axId val="25027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0280960"/>
        <c:crosses val="autoZero"/>
        <c:auto val="1"/>
        <c:lblAlgn val="ctr"/>
        <c:lblOffset val="100"/>
        <c:noMultiLvlLbl val="0"/>
      </c:catAx>
      <c:valAx>
        <c:axId val="25028096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0279424"/>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20909467656255"/>
          <c:y val="0.13033070866141733"/>
          <c:w val="0.72050209205020921"/>
          <c:h val="0.62702572178477689"/>
        </c:manualLayout>
      </c:layout>
      <c:scatterChart>
        <c:scatterStyle val="smoothMarker"/>
        <c:varyColors val="0"/>
        <c:ser>
          <c:idx val="0"/>
          <c:order val="0"/>
          <c:spPr>
            <a:ln w="19050" cap="rnd">
              <a:solidFill>
                <a:schemeClr val="accent1"/>
              </a:solidFill>
              <a:round/>
            </a:ln>
            <a:effectLst/>
          </c:spPr>
          <c:marker>
            <c:symbol val="none"/>
          </c:marker>
          <c:xVal>
            <c:numRef>
              <c:f>'Hodgepodge of formulas'!$AE$6:$AE$55</c:f>
              <c:numCache>
                <c:formatCode>0</c:formatCode>
                <c:ptCount val="50"/>
                <c:pt idx="0">
                  <c:v>65.104781889387056</c:v>
                </c:pt>
                <c:pt idx="1">
                  <c:v>66.529076506146765</c:v>
                </c:pt>
                <c:pt idx="2">
                  <c:v>67.953371122906475</c:v>
                </c:pt>
                <c:pt idx="3">
                  <c:v>69.377665739666185</c:v>
                </c:pt>
                <c:pt idx="4">
                  <c:v>70.801960356425894</c:v>
                </c:pt>
                <c:pt idx="5">
                  <c:v>72.226254973185604</c:v>
                </c:pt>
                <c:pt idx="6">
                  <c:v>73.650549589945314</c:v>
                </c:pt>
                <c:pt idx="7">
                  <c:v>75.074844206705023</c:v>
                </c:pt>
                <c:pt idx="8">
                  <c:v>76.499138823464733</c:v>
                </c:pt>
                <c:pt idx="9">
                  <c:v>77.923433440224443</c:v>
                </c:pt>
                <c:pt idx="10">
                  <c:v>79.347728056984153</c:v>
                </c:pt>
                <c:pt idx="11">
                  <c:v>80.772022673743862</c:v>
                </c:pt>
                <c:pt idx="12">
                  <c:v>82.196317290503572</c:v>
                </c:pt>
                <c:pt idx="13">
                  <c:v>83.620611907263282</c:v>
                </c:pt>
                <c:pt idx="14">
                  <c:v>85.044906524022991</c:v>
                </c:pt>
                <c:pt idx="15">
                  <c:v>86.469201140782701</c:v>
                </c:pt>
                <c:pt idx="16">
                  <c:v>87.893495757542411</c:v>
                </c:pt>
                <c:pt idx="17">
                  <c:v>89.31779037430212</c:v>
                </c:pt>
                <c:pt idx="18">
                  <c:v>90.74208499106183</c:v>
                </c:pt>
                <c:pt idx="19">
                  <c:v>92.16637960782154</c:v>
                </c:pt>
                <c:pt idx="20">
                  <c:v>93.59067422458125</c:v>
                </c:pt>
                <c:pt idx="21">
                  <c:v>95.014968841340959</c:v>
                </c:pt>
                <c:pt idx="22">
                  <c:v>96.439263458100669</c:v>
                </c:pt>
                <c:pt idx="23">
                  <c:v>97.863558074860379</c:v>
                </c:pt>
                <c:pt idx="24">
                  <c:v>99.287852691620088</c:v>
                </c:pt>
                <c:pt idx="25">
                  <c:v>100.7121473083798</c:v>
                </c:pt>
                <c:pt idx="26">
                  <c:v>102.13644192513951</c:v>
                </c:pt>
                <c:pt idx="27">
                  <c:v>103.56073654189922</c:v>
                </c:pt>
                <c:pt idx="28">
                  <c:v>104.98503115865893</c:v>
                </c:pt>
                <c:pt idx="29">
                  <c:v>106.40932577541864</c:v>
                </c:pt>
                <c:pt idx="30">
                  <c:v>107.83362039217835</c:v>
                </c:pt>
                <c:pt idx="31">
                  <c:v>109.25791500893806</c:v>
                </c:pt>
                <c:pt idx="32">
                  <c:v>110.68220962569777</c:v>
                </c:pt>
                <c:pt idx="33">
                  <c:v>112.10650424245748</c:v>
                </c:pt>
                <c:pt idx="34">
                  <c:v>113.53079885921719</c:v>
                </c:pt>
                <c:pt idx="35">
                  <c:v>114.95509347597689</c:v>
                </c:pt>
                <c:pt idx="36">
                  <c:v>116.3793880927366</c:v>
                </c:pt>
                <c:pt idx="37">
                  <c:v>117.80368270949631</c:v>
                </c:pt>
                <c:pt idx="38">
                  <c:v>119.22797732625602</c:v>
                </c:pt>
                <c:pt idx="39">
                  <c:v>120.65227194301573</c:v>
                </c:pt>
                <c:pt idx="40">
                  <c:v>122.07656655977544</c:v>
                </c:pt>
                <c:pt idx="41">
                  <c:v>123.50086117653515</c:v>
                </c:pt>
                <c:pt idx="42">
                  <c:v>124.92515579329486</c:v>
                </c:pt>
                <c:pt idx="43">
                  <c:v>126.34945041005457</c:v>
                </c:pt>
                <c:pt idx="44">
                  <c:v>127.77374502681428</c:v>
                </c:pt>
                <c:pt idx="45">
                  <c:v>129.19803964357399</c:v>
                </c:pt>
                <c:pt idx="46">
                  <c:v>130.6223342603337</c:v>
                </c:pt>
                <c:pt idx="47">
                  <c:v>132.04662887709341</c:v>
                </c:pt>
                <c:pt idx="48">
                  <c:v>133.47092349385312</c:v>
                </c:pt>
                <c:pt idx="49">
                  <c:v>134.89521811061283</c:v>
                </c:pt>
              </c:numCache>
            </c:numRef>
          </c:xVal>
          <c:yVal>
            <c:numRef>
              <c:f>'Hodgepodge of formulas'!$AF$6:$AF$55</c:f>
              <c:numCache>
                <c:formatCode>General</c:formatCode>
                <c:ptCount val="50"/>
                <c:pt idx="0">
                  <c:v>1.776809480230446E-3</c:v>
                </c:pt>
                <c:pt idx="1">
                  <c:v>2.2060529995336885E-3</c:v>
                </c:pt>
                <c:pt idx="2">
                  <c:v>2.7144096644764583E-3</c:v>
                </c:pt>
                <c:pt idx="3">
                  <c:v>3.3099330969496446E-3</c:v>
                </c:pt>
                <c:pt idx="4">
                  <c:v>3.999884122320164E-3</c:v>
                </c:pt>
                <c:pt idx="5">
                  <c:v>4.7902698139192122E-3</c:v>
                </c:pt>
                <c:pt idx="6">
                  <c:v>5.6853461758846081E-3</c:v>
                </c:pt>
                <c:pt idx="7">
                  <c:v>6.6871062409503846E-3</c:v>
                </c:pt>
                <c:pt idx="8">
                  <c:v>7.7947807546028475E-3</c:v>
                </c:pt>
                <c:pt idx="9">
                  <c:v>9.0043829515778599E-3</c:v>
                </c:pt>
                <c:pt idx="10">
                  <c:v>1.0308331623773958E-2</c:v>
                </c:pt>
                <c:pt idx="11">
                  <c:v>1.1695187200207664E-2</c:v>
                </c:pt>
                <c:pt idx="12">
                  <c:v>1.3149533496032919E-2</c:v>
                </c:pt>
                <c:pt idx="13">
                  <c:v>1.4652032905137899E-2</c:v>
                </c:pt>
                <c:pt idx="14">
                  <c:v>1.6179675108682103E-2</c:v>
                </c:pt>
                <c:pt idx="15">
                  <c:v>1.7706229117133498E-2</c:v>
                </c:pt>
                <c:pt idx="16">
                  <c:v>1.9202896199899216E-2</c:v>
                </c:pt>
                <c:pt idx="17">
                  <c:v>2.0639147784678485E-2</c:v>
                </c:pt>
                <c:pt idx="18">
                  <c:v>2.1983718732307214E-2</c:v>
                </c:pt>
                <c:pt idx="19">
                  <c:v>2.3205713639144181E-2</c:v>
                </c:pt>
                <c:pt idx="20">
                  <c:v>2.4275773134842821E-2</c:v>
                </c:pt>
                <c:pt idx="21">
                  <c:v>2.5167239580440561E-2</c:v>
                </c:pt>
                <c:pt idx="22">
                  <c:v>2.5857257972727775E-2</c:v>
                </c:pt>
                <c:pt idx="23">
                  <c:v>2.6327748759875844E-2</c:v>
                </c:pt>
                <c:pt idx="24">
                  <c:v>2.6566194823679196E-2</c:v>
                </c:pt>
                <c:pt idx="25">
                  <c:v>2.6566194823679206E-2</c:v>
                </c:pt>
                <c:pt idx="26">
                  <c:v>2.6327748759875872E-2</c:v>
                </c:pt>
                <c:pt idx="27">
                  <c:v>2.5857257972727817E-2</c:v>
                </c:pt>
                <c:pt idx="28">
                  <c:v>2.5167239580440631E-2</c:v>
                </c:pt>
                <c:pt idx="29">
                  <c:v>2.4275773134842898E-2</c:v>
                </c:pt>
                <c:pt idx="30">
                  <c:v>2.3205713639144272E-2</c:v>
                </c:pt>
                <c:pt idx="31">
                  <c:v>2.1983718732307315E-2</c:v>
                </c:pt>
                <c:pt idx="32">
                  <c:v>2.0639147784678596E-2</c:v>
                </c:pt>
                <c:pt idx="33">
                  <c:v>1.920289619989933E-2</c:v>
                </c:pt>
                <c:pt idx="34">
                  <c:v>1.7706229117133619E-2</c:v>
                </c:pt>
                <c:pt idx="35">
                  <c:v>1.617967510868222E-2</c:v>
                </c:pt>
                <c:pt idx="36">
                  <c:v>1.4652032905138015E-2</c:v>
                </c:pt>
                <c:pt idx="37">
                  <c:v>1.3149533496033037E-2</c:v>
                </c:pt>
                <c:pt idx="38">
                  <c:v>1.1695187200207777E-2</c:v>
                </c:pt>
                <c:pt idx="39">
                  <c:v>1.0308331623774064E-2</c:v>
                </c:pt>
                <c:pt idx="40">
                  <c:v>9.0043829515779588E-3</c:v>
                </c:pt>
                <c:pt idx="41">
                  <c:v>7.794780754602942E-3</c:v>
                </c:pt>
                <c:pt idx="42">
                  <c:v>6.6871062409504687E-3</c:v>
                </c:pt>
                <c:pt idx="43">
                  <c:v>5.6853461758846818E-3</c:v>
                </c:pt>
                <c:pt idx="44">
                  <c:v>4.790269813919279E-3</c:v>
                </c:pt>
                <c:pt idx="45">
                  <c:v>3.9998841223202221E-3</c:v>
                </c:pt>
                <c:pt idx="46">
                  <c:v>3.3099330969496958E-3</c:v>
                </c:pt>
                <c:pt idx="47">
                  <c:v>2.7144096644765056E-3</c:v>
                </c:pt>
                <c:pt idx="48">
                  <c:v>2.2060529995337258E-3</c:v>
                </c:pt>
                <c:pt idx="49">
                  <c:v>1.7768094802304779E-3</c:v>
                </c:pt>
              </c:numCache>
            </c:numRef>
          </c:yVal>
          <c:smooth val="1"/>
          <c:extLst>
            <c:ext xmlns:c16="http://schemas.microsoft.com/office/drawing/2014/chart" uri="{C3380CC4-5D6E-409C-BE32-E72D297353CC}">
              <c16:uniqueId val="{00000000-22B8-48F0-BD7F-8D178B67B015}"/>
            </c:ext>
          </c:extLst>
        </c:ser>
        <c:dLbls>
          <c:showLegendKey val="0"/>
          <c:showVal val="0"/>
          <c:showCatName val="0"/>
          <c:showSerName val="0"/>
          <c:showPercent val="0"/>
          <c:showBubbleSize val="0"/>
        </c:dLbls>
        <c:axId val="250305536"/>
        <c:axId val="250696448"/>
      </c:scatterChart>
      <c:valAx>
        <c:axId val="250305536"/>
        <c:scaling>
          <c:orientation val="minMax"/>
          <c:max val="140"/>
          <c:min val="6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0696448"/>
        <c:crosses val="autoZero"/>
        <c:crossBetween val="midCat"/>
        <c:majorUnit val="20"/>
      </c:valAx>
      <c:valAx>
        <c:axId val="250696448"/>
        <c:scaling>
          <c:orientation val="minMax"/>
          <c:max val="3.0000000000000006E-2"/>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250305536"/>
        <c:crosses val="autoZero"/>
        <c:crossBetween val="midCat"/>
      </c:valAx>
      <c:spPr>
        <a:noFill/>
        <a:ln>
          <a:noFill/>
        </a:ln>
        <a:effectLst/>
      </c:spPr>
    </c:plotArea>
    <c:plotVisOnly val="1"/>
    <c:dispBlanksAs val="gap"/>
    <c:showDLblsOverMax val="0"/>
  </c:chart>
  <c:spPr>
    <a:solidFill>
      <a:schemeClr val="tx2">
        <a:lumMod val="20000"/>
        <a:lumOff val="8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en-US" sz="800"/>
              <a:t>Initial</a:t>
            </a:r>
            <a:r>
              <a:rPr lang="en-US" sz="800" baseline="0"/>
              <a:t> Wealth by IQ</a:t>
            </a:r>
            <a:endParaRPr lang="en-US" sz="800"/>
          </a:p>
        </c:rich>
      </c:tx>
      <c:layout>
        <c:manualLayout>
          <c:xMode val="edge"/>
          <c:yMode val="edge"/>
          <c:x val="0.256016976791622"/>
          <c:y val="1.3064795211906864E-2"/>
        </c:manualLayout>
      </c:layout>
      <c:overlay val="1"/>
    </c:title>
    <c:autoTitleDeleted val="0"/>
    <c:plotArea>
      <c:layout>
        <c:manualLayout>
          <c:layoutTarget val="inner"/>
          <c:xMode val="edge"/>
          <c:yMode val="edge"/>
          <c:x val="6.6464477111463735E-2"/>
          <c:y val="0"/>
          <c:w val="0.83269961977186313"/>
          <c:h val="0.69715804698799888"/>
        </c:manualLayout>
      </c:layout>
      <c:lineChart>
        <c:grouping val="standard"/>
        <c:varyColors val="0"/>
        <c:ser>
          <c:idx val="0"/>
          <c:order val="0"/>
          <c:marker>
            <c:symbol val="none"/>
          </c:marker>
          <c:cat>
            <c:numRef>
              <c:f>'Hodgepodge of formulas'!$AD$6:$AD$55</c:f>
              <c:numCache>
                <c:formatCode>General</c:formatCode>
                <c:ptCount val="50"/>
                <c:pt idx="4">
                  <c:v>120</c:v>
                </c:pt>
                <c:pt idx="13">
                  <c:v>110</c:v>
                </c:pt>
                <c:pt idx="24">
                  <c:v>100</c:v>
                </c:pt>
                <c:pt idx="35">
                  <c:v>90</c:v>
                </c:pt>
                <c:pt idx="45">
                  <c:v>80</c:v>
                </c:pt>
              </c:numCache>
            </c:numRef>
          </c:cat>
          <c:val>
            <c:numRef>
              <c:f>'Hodgepodge of formulas'!$C$6:$C$55</c:f>
              <c:numCache>
                <c:formatCode>General</c:formatCode>
                <c:ptCount val="50"/>
                <c:pt idx="0">
                  <c:v>10</c:v>
                </c:pt>
                <c:pt idx="1">
                  <c:v>10.000000000000004</c:v>
                </c:pt>
                <c:pt idx="2">
                  <c:v>9.9999999999999947</c:v>
                </c:pt>
                <c:pt idx="3">
                  <c:v>9.9999999999999947</c:v>
                </c:pt>
                <c:pt idx="4">
                  <c:v>10.000000000000016</c:v>
                </c:pt>
                <c:pt idx="5">
                  <c:v>9.9999999999999947</c:v>
                </c:pt>
                <c:pt idx="6">
                  <c:v>10.000000000000002</c:v>
                </c:pt>
                <c:pt idx="7">
                  <c:v>9.9999999999999805</c:v>
                </c:pt>
                <c:pt idx="8">
                  <c:v>10.000000000000023</c:v>
                </c:pt>
                <c:pt idx="9">
                  <c:v>9.9999999999999947</c:v>
                </c:pt>
                <c:pt idx="10">
                  <c:v>9.9999999999999947</c:v>
                </c:pt>
                <c:pt idx="11">
                  <c:v>9.9999999999999947</c:v>
                </c:pt>
                <c:pt idx="12">
                  <c:v>10.000000000000009</c:v>
                </c:pt>
                <c:pt idx="13">
                  <c:v>10.000000000000009</c:v>
                </c:pt>
                <c:pt idx="14">
                  <c:v>9.9999999999999805</c:v>
                </c:pt>
                <c:pt idx="15">
                  <c:v>10.000000000000009</c:v>
                </c:pt>
                <c:pt idx="16">
                  <c:v>10.000000000000037</c:v>
                </c:pt>
                <c:pt idx="17">
                  <c:v>9.9999999999999538</c:v>
                </c:pt>
                <c:pt idx="18">
                  <c:v>10.000000000000009</c:v>
                </c:pt>
                <c:pt idx="19">
                  <c:v>10.000000000000009</c:v>
                </c:pt>
                <c:pt idx="20">
                  <c:v>9.9999999999999805</c:v>
                </c:pt>
                <c:pt idx="21">
                  <c:v>10.000000000000009</c:v>
                </c:pt>
                <c:pt idx="22">
                  <c:v>10.000000000000009</c:v>
                </c:pt>
                <c:pt idx="23">
                  <c:v>9.9999999999999805</c:v>
                </c:pt>
                <c:pt idx="24">
                  <c:v>10.000000000000009</c:v>
                </c:pt>
                <c:pt idx="25">
                  <c:v>10.000000000000009</c:v>
                </c:pt>
                <c:pt idx="26">
                  <c:v>10.000000000000009</c:v>
                </c:pt>
                <c:pt idx="27">
                  <c:v>10.000000000000009</c:v>
                </c:pt>
                <c:pt idx="28">
                  <c:v>9.9999999999999538</c:v>
                </c:pt>
                <c:pt idx="29">
                  <c:v>10.000000000000009</c:v>
                </c:pt>
                <c:pt idx="30">
                  <c:v>10.000000000000009</c:v>
                </c:pt>
                <c:pt idx="31">
                  <c:v>10.000000000000009</c:v>
                </c:pt>
                <c:pt idx="32">
                  <c:v>10.000000000000009</c:v>
                </c:pt>
                <c:pt idx="33">
                  <c:v>10.000000000000009</c:v>
                </c:pt>
                <c:pt idx="34">
                  <c:v>9.9999999999999538</c:v>
                </c:pt>
                <c:pt idx="35">
                  <c:v>10.000000000000009</c:v>
                </c:pt>
                <c:pt idx="36">
                  <c:v>10.000000000000009</c:v>
                </c:pt>
                <c:pt idx="37">
                  <c:v>10.000000000000009</c:v>
                </c:pt>
                <c:pt idx="38">
                  <c:v>10.000000000000009</c:v>
                </c:pt>
                <c:pt idx="39">
                  <c:v>10.000000000000009</c:v>
                </c:pt>
                <c:pt idx="40">
                  <c:v>9.9999999999999538</c:v>
                </c:pt>
                <c:pt idx="41">
                  <c:v>10.000000000000009</c:v>
                </c:pt>
                <c:pt idx="42">
                  <c:v>10.000000000000009</c:v>
                </c:pt>
                <c:pt idx="43">
                  <c:v>10.000000000000009</c:v>
                </c:pt>
                <c:pt idx="44">
                  <c:v>10.000000000000009</c:v>
                </c:pt>
                <c:pt idx="45">
                  <c:v>10.000000000000009</c:v>
                </c:pt>
                <c:pt idx="46">
                  <c:v>9.9999999999999538</c:v>
                </c:pt>
                <c:pt idx="47">
                  <c:v>10.000000000000009</c:v>
                </c:pt>
                <c:pt idx="48">
                  <c:v>10.000000000000009</c:v>
                </c:pt>
                <c:pt idx="49">
                  <c:v>10.000000000000009</c:v>
                </c:pt>
              </c:numCache>
            </c:numRef>
          </c:val>
          <c:smooth val="0"/>
          <c:extLst>
            <c:ext xmlns:c16="http://schemas.microsoft.com/office/drawing/2014/chart" uri="{C3380CC4-5D6E-409C-BE32-E72D297353CC}">
              <c16:uniqueId val="{00000000-A44A-4ABE-879C-B648FC8A9118}"/>
            </c:ext>
          </c:extLst>
        </c:ser>
        <c:dLbls>
          <c:showLegendKey val="0"/>
          <c:showVal val="0"/>
          <c:showCatName val="0"/>
          <c:showSerName val="0"/>
          <c:showPercent val="0"/>
          <c:showBubbleSize val="0"/>
        </c:dLbls>
        <c:smooth val="0"/>
        <c:axId val="250736640"/>
        <c:axId val="250738176"/>
      </c:lineChart>
      <c:catAx>
        <c:axId val="250736640"/>
        <c:scaling>
          <c:orientation val="maxMin"/>
        </c:scaling>
        <c:delete val="0"/>
        <c:axPos val="b"/>
        <c:numFmt formatCode="#,##0" sourceLinked="0"/>
        <c:majorTickMark val="out"/>
        <c:minorTickMark val="none"/>
        <c:tickLblPos val="nextTo"/>
        <c:txPr>
          <a:bodyPr/>
          <a:lstStyle/>
          <a:p>
            <a:pPr>
              <a:defRPr sz="700"/>
            </a:pPr>
            <a:endParaRPr lang="en-US"/>
          </a:p>
        </c:txPr>
        <c:crossAx val="250738176"/>
        <c:crosses val="autoZero"/>
        <c:auto val="1"/>
        <c:lblAlgn val="ctr"/>
        <c:lblOffset val="100"/>
        <c:tickLblSkip val="1"/>
        <c:tickMarkSkip val="5"/>
        <c:noMultiLvlLbl val="0"/>
      </c:catAx>
      <c:valAx>
        <c:axId val="250738176"/>
        <c:scaling>
          <c:orientation val="minMax"/>
          <c:min val="0"/>
        </c:scaling>
        <c:delete val="1"/>
        <c:axPos val="r"/>
        <c:numFmt formatCode="General" sourceLinked="1"/>
        <c:majorTickMark val="out"/>
        <c:minorTickMark val="none"/>
        <c:tickLblPos val="nextTo"/>
        <c:crossAx val="25073664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Drop" dropLines="2" dropStyle="combo" dx="31" fmlaLink="$AQ$8" fmlaRange="$AQ$9:$AQ$10" sel="1" val="0"/>
</file>

<file path=xl/ctrlProps/ctrlProp2.xml><?xml version="1.0" encoding="utf-8"?>
<formControlPr xmlns="http://schemas.microsoft.com/office/spreadsheetml/2009/9/main" objectType="Spin" dx="25" fmlaLink="$AR$1" max="10" page="10" val="5"/>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rxiv.org/pdf/1802.07068v3.pdf"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png"/><Relationship Id="rId3" Type="http://schemas.openxmlformats.org/officeDocument/2006/relationships/chart" Target="../charts/chart1.xml"/><Relationship Id="rId7" Type="http://schemas.openxmlformats.org/officeDocument/2006/relationships/chart" Target="../charts/chart4.xml"/><Relationship Id="rId12" Type="http://schemas.openxmlformats.org/officeDocument/2006/relationships/image" Target="../media/image10.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3.xml"/><Relationship Id="rId11" Type="http://schemas.openxmlformats.org/officeDocument/2006/relationships/image" Target="../media/image9.png"/><Relationship Id="rId5" Type="http://schemas.openxmlformats.org/officeDocument/2006/relationships/image" Target="../media/image5.emf"/><Relationship Id="rId10" Type="http://schemas.openxmlformats.org/officeDocument/2006/relationships/image" Target="../media/image8.png"/><Relationship Id="rId4" Type="http://schemas.openxmlformats.org/officeDocument/2006/relationships/chart" Target="../charts/chart2.xml"/><Relationship Id="rId9" Type="http://schemas.openxmlformats.org/officeDocument/2006/relationships/image" Target="../media/image7.pn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4</xdr:col>
      <xdr:colOff>234950</xdr:colOff>
      <xdr:row>10</xdr:row>
      <xdr:rowOff>78451</xdr:rowOff>
    </xdr:from>
    <xdr:to>
      <xdr:col>9</xdr:col>
      <xdr:colOff>292100</xdr:colOff>
      <xdr:row>18</xdr:row>
      <xdr:rowOff>31750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2673350" y="1919951"/>
          <a:ext cx="3105150" cy="1432849"/>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4</xdr:col>
      <xdr:colOff>101600</xdr:colOff>
      <xdr:row>0</xdr:row>
      <xdr:rowOff>0</xdr:rowOff>
    </xdr:from>
    <xdr:to>
      <xdr:col>11</xdr:col>
      <xdr:colOff>419100</xdr:colOff>
      <xdr:row>5</xdr:row>
      <xdr:rowOff>107950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540000" y="0"/>
          <a:ext cx="4584700" cy="102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This SIPmath model was inspired by an agent based simulation described by Pluchino, Biondo, &amp; Rapisarda in</a:t>
          </a:r>
          <a:r>
            <a:rPr lang="en-US" sz="900" baseline="0">
              <a:solidFill>
                <a:schemeClr val="dk1"/>
              </a:solidFill>
              <a:effectLst/>
              <a:latin typeface="+mn-lt"/>
              <a:ea typeface="+mn-ea"/>
              <a:cs typeface="+mn-cs"/>
            </a:rPr>
            <a:t> </a:t>
          </a:r>
          <a:r>
            <a:rPr lang="en-US" sz="900">
              <a:solidFill>
                <a:schemeClr val="dk1"/>
              </a:solidFill>
              <a:effectLst/>
              <a:latin typeface="+mn-lt"/>
              <a:ea typeface="+mn-ea"/>
              <a:cs typeface="+mn-cs"/>
            </a:rPr>
            <a:t>Physics and Society in an article entitled “Talent vs Luck: the role of randomness in success and failure.” Our model does not attempt to replicate their work, but was an experiment</a:t>
          </a:r>
          <a:r>
            <a:rPr lang="en-US" sz="900" baseline="0">
              <a:solidFill>
                <a:schemeClr val="dk1"/>
              </a:solidFill>
              <a:effectLst/>
              <a:latin typeface="+mn-lt"/>
              <a:ea typeface="+mn-ea"/>
              <a:cs typeface="+mn-cs"/>
            </a:rPr>
            <a:t> see if SIPmath could be used to produce similar results. It </a:t>
          </a:r>
          <a:r>
            <a:rPr lang="en-US" sz="900">
              <a:solidFill>
                <a:schemeClr val="dk1"/>
              </a:solidFill>
              <a:effectLst/>
              <a:latin typeface="+mn-lt"/>
              <a:ea typeface="+mn-ea"/>
              <a:cs typeface="+mn-cs"/>
            </a:rPr>
            <a:t>performs 200,000 calculations per keystroke to simulate the wealth of 50 agents over 20 years under a number of user specified assumptions as described below. User inputs are in white.</a:t>
          </a:r>
        </a:p>
      </xdr:txBody>
    </xdr:sp>
    <xdr:clientData/>
  </xdr:twoCellAnchor>
  <xdr:twoCellAnchor>
    <xdr:from>
      <xdr:col>0</xdr:col>
      <xdr:colOff>0</xdr:colOff>
      <xdr:row>0</xdr:row>
      <xdr:rowOff>0</xdr:rowOff>
    </xdr:from>
    <xdr:to>
      <xdr:col>4</xdr:col>
      <xdr:colOff>196850</xdr:colOff>
      <xdr:row>5</xdr:row>
      <xdr:rowOff>25400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0" y="0"/>
          <a:ext cx="2635250" cy="946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400" b="1">
              <a:solidFill>
                <a:schemeClr val="dk1"/>
              </a:solidFill>
              <a:effectLst/>
              <a:latin typeface="+mn-lt"/>
              <a:ea typeface="+mn-ea"/>
              <a:cs typeface="+mn-cs"/>
            </a:rPr>
            <a:t>Talent vs. Luck with SIPmath</a:t>
          </a:r>
        </a:p>
        <a:p>
          <a:pPr marL="0" marR="0" indent="0" algn="ctr"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by </a:t>
          </a:r>
        </a:p>
        <a:p>
          <a:pPr marL="0" marR="0" indent="0" algn="ctr"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Sam Savage &amp; Dave Empey</a:t>
          </a:r>
        </a:p>
        <a:p>
          <a:pPr marL="0" marR="0" indent="0" algn="ctr"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mn-lt"/>
              <a:ea typeface="+mn-ea"/>
              <a:cs typeface="+mn-cs"/>
            </a:rPr>
            <a:t>Inspired by </a:t>
          </a:r>
        </a:p>
        <a:p>
          <a:pPr algn="ctr"/>
          <a:r>
            <a:rPr lang="en-US" sz="900"/>
            <a:t>Pluchino, Biondo &amp; Rapisarda</a:t>
          </a:r>
        </a:p>
      </xdr:txBody>
    </xdr:sp>
    <xdr:clientData/>
  </xdr:twoCellAnchor>
  <xdr:twoCellAnchor editAs="oneCell">
    <xdr:from>
      <xdr:col>12</xdr:col>
      <xdr:colOff>95249</xdr:colOff>
      <xdr:row>0</xdr:row>
      <xdr:rowOff>6350</xdr:rowOff>
    </xdr:from>
    <xdr:to>
      <xdr:col>18</xdr:col>
      <xdr:colOff>381000</xdr:colOff>
      <xdr:row>4</xdr:row>
      <xdr:rowOff>141339</xdr:rowOff>
    </xdr:to>
    <xdr:pic>
      <xdr:nvPicPr>
        <xdr:cNvPr id="6" name="Picture 5">
          <a:hlinkClick xmlns:r="http://schemas.openxmlformats.org/officeDocument/2006/relationships" r:id="rId2"/>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7410449" y="6350"/>
          <a:ext cx="3943351" cy="871589"/>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88900</xdr:colOff>
      <xdr:row>7</xdr:row>
      <xdr:rowOff>25400</xdr:rowOff>
    </xdr:from>
    <xdr:to>
      <xdr:col>2</xdr:col>
      <xdr:colOff>603250</xdr:colOff>
      <xdr:row>13</xdr:row>
      <xdr:rowOff>57150</xdr:rowOff>
    </xdr:to>
    <xdr:sp macro="" textlink="">
      <xdr:nvSpPr>
        <xdr:cNvPr id="7" name="Rounded Rectangular Callout 6">
          <a:extLst>
            <a:ext uri="{FF2B5EF4-FFF2-40B4-BE49-F238E27FC236}">
              <a16:creationId xmlns:a16="http://schemas.microsoft.com/office/drawing/2014/main" id="{00000000-0008-0000-0000-000007000000}"/>
            </a:ext>
          </a:extLst>
        </xdr:cNvPr>
        <xdr:cNvSpPr/>
      </xdr:nvSpPr>
      <xdr:spPr>
        <a:xfrm>
          <a:off x="88900" y="1314450"/>
          <a:ext cx="1733550" cy="1136650"/>
        </a:xfrm>
        <a:prstGeom prst="wedgeRoundRectCallout">
          <a:avLst>
            <a:gd name="adj1" fmla="val 109479"/>
            <a:gd name="adj2" fmla="val 3359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a:solidFill>
                <a:schemeClr val="lt1"/>
              </a:solidFill>
              <a:effectLst/>
              <a:latin typeface="+mn-lt"/>
              <a:ea typeface="+mn-ea"/>
              <a:cs typeface="+mn-cs"/>
            </a:rPr>
            <a:t>We start with 50 agents, whose talents are measured in IQ score, normally distributed with mean of 100 and standard deviation of 15. These are assigned at the beginning and do not change during the simulation.</a:t>
          </a:r>
          <a:endParaRPr lang="en-US" sz="800"/>
        </a:p>
      </xdr:txBody>
    </xdr:sp>
    <xdr:clientData/>
  </xdr:twoCellAnchor>
  <xdr:twoCellAnchor>
    <xdr:from>
      <xdr:col>0</xdr:col>
      <xdr:colOff>69850</xdr:colOff>
      <xdr:row>14</xdr:row>
      <xdr:rowOff>19050</xdr:rowOff>
    </xdr:from>
    <xdr:to>
      <xdr:col>3</xdr:col>
      <xdr:colOff>6350</xdr:colOff>
      <xdr:row>18</xdr:row>
      <xdr:rowOff>50800</xdr:rowOff>
    </xdr:to>
    <xdr:sp macro="" textlink="">
      <xdr:nvSpPr>
        <xdr:cNvPr id="8" name="Rounded Rectangular Callout 7">
          <a:extLst>
            <a:ext uri="{FF2B5EF4-FFF2-40B4-BE49-F238E27FC236}">
              <a16:creationId xmlns:a16="http://schemas.microsoft.com/office/drawing/2014/main" id="{00000000-0008-0000-0000-000008000000}"/>
            </a:ext>
          </a:extLst>
        </xdr:cNvPr>
        <xdr:cNvSpPr/>
      </xdr:nvSpPr>
      <xdr:spPr>
        <a:xfrm>
          <a:off x="69850" y="2597150"/>
          <a:ext cx="1765300" cy="768350"/>
        </a:xfrm>
        <a:prstGeom prst="wedgeRoundRectCallout">
          <a:avLst>
            <a:gd name="adj1" fmla="val 116527"/>
            <a:gd name="adj2" fmla="val -3952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800">
              <a:solidFill>
                <a:schemeClr val="lt1"/>
              </a:solidFill>
              <a:effectLst/>
              <a:latin typeface="+mn-lt"/>
              <a:ea typeface="+mn-ea"/>
              <a:cs typeface="+mn-cs"/>
            </a:rPr>
            <a:t>We also endow the agents with an initial wealth distribution, which may uniform, or skewed either to the high or low intelligence agents.</a:t>
          </a:r>
        </a:p>
      </xdr:txBody>
    </xdr:sp>
    <xdr:clientData/>
  </xdr:twoCellAnchor>
  <xdr:twoCellAnchor>
    <xdr:from>
      <xdr:col>3</xdr:col>
      <xdr:colOff>533400</xdr:colOff>
      <xdr:row>5</xdr:row>
      <xdr:rowOff>6350</xdr:rowOff>
    </xdr:from>
    <xdr:to>
      <xdr:col>14</xdr:col>
      <xdr:colOff>311150</xdr:colOff>
      <xdr:row>10</xdr:row>
      <xdr:rowOff>179586</xdr:rowOff>
    </xdr:to>
    <xdr:sp macro="" textlink="">
      <xdr:nvSpPr>
        <xdr:cNvPr id="9" name="Rounded Rectangular Callout 8">
          <a:extLst>
            <a:ext uri="{FF2B5EF4-FFF2-40B4-BE49-F238E27FC236}">
              <a16:creationId xmlns:a16="http://schemas.microsoft.com/office/drawing/2014/main" id="{00000000-0008-0000-0000-000009000000}"/>
            </a:ext>
          </a:extLst>
        </xdr:cNvPr>
        <xdr:cNvSpPr/>
      </xdr:nvSpPr>
      <xdr:spPr>
        <a:xfrm>
          <a:off x="2362200" y="927100"/>
          <a:ext cx="6483350" cy="1093986"/>
        </a:xfrm>
        <a:custGeom>
          <a:avLst/>
          <a:gdLst>
            <a:gd name="connsiteX0" fmla="*/ 0 w 6483350"/>
            <a:gd name="connsiteY0" fmla="*/ 161928 h 971550"/>
            <a:gd name="connsiteX1" fmla="*/ 161928 w 6483350"/>
            <a:gd name="connsiteY1" fmla="*/ 0 h 971550"/>
            <a:gd name="connsiteX2" fmla="*/ 1080558 w 6483350"/>
            <a:gd name="connsiteY2" fmla="*/ 0 h 971550"/>
            <a:gd name="connsiteX3" fmla="*/ 1080558 w 6483350"/>
            <a:gd name="connsiteY3" fmla="*/ 0 h 971550"/>
            <a:gd name="connsiteX4" fmla="*/ 2701396 w 6483350"/>
            <a:gd name="connsiteY4" fmla="*/ 0 h 971550"/>
            <a:gd name="connsiteX5" fmla="*/ 6321422 w 6483350"/>
            <a:gd name="connsiteY5" fmla="*/ 0 h 971550"/>
            <a:gd name="connsiteX6" fmla="*/ 6483350 w 6483350"/>
            <a:gd name="connsiteY6" fmla="*/ 161928 h 971550"/>
            <a:gd name="connsiteX7" fmla="*/ 6483350 w 6483350"/>
            <a:gd name="connsiteY7" fmla="*/ 566738 h 971550"/>
            <a:gd name="connsiteX8" fmla="*/ 6483350 w 6483350"/>
            <a:gd name="connsiteY8" fmla="*/ 566738 h 971550"/>
            <a:gd name="connsiteX9" fmla="*/ 6483350 w 6483350"/>
            <a:gd name="connsiteY9" fmla="*/ 809625 h 971550"/>
            <a:gd name="connsiteX10" fmla="*/ 6483350 w 6483350"/>
            <a:gd name="connsiteY10" fmla="*/ 809622 h 971550"/>
            <a:gd name="connsiteX11" fmla="*/ 6321422 w 6483350"/>
            <a:gd name="connsiteY11" fmla="*/ 971550 h 971550"/>
            <a:gd name="connsiteX12" fmla="*/ 2701396 w 6483350"/>
            <a:gd name="connsiteY12" fmla="*/ 971550 h 971550"/>
            <a:gd name="connsiteX13" fmla="*/ 1409804 w 6483350"/>
            <a:gd name="connsiteY13" fmla="*/ 1519436 h 971550"/>
            <a:gd name="connsiteX14" fmla="*/ 1080558 w 6483350"/>
            <a:gd name="connsiteY14" fmla="*/ 971550 h 971550"/>
            <a:gd name="connsiteX15" fmla="*/ 161928 w 6483350"/>
            <a:gd name="connsiteY15" fmla="*/ 971550 h 971550"/>
            <a:gd name="connsiteX16" fmla="*/ 0 w 6483350"/>
            <a:gd name="connsiteY16" fmla="*/ 809622 h 971550"/>
            <a:gd name="connsiteX17" fmla="*/ 0 w 6483350"/>
            <a:gd name="connsiteY17" fmla="*/ 809625 h 971550"/>
            <a:gd name="connsiteX18" fmla="*/ 0 w 6483350"/>
            <a:gd name="connsiteY18" fmla="*/ 566738 h 971550"/>
            <a:gd name="connsiteX19" fmla="*/ 0 w 6483350"/>
            <a:gd name="connsiteY19" fmla="*/ 566738 h 971550"/>
            <a:gd name="connsiteX20" fmla="*/ 0 w 6483350"/>
            <a:gd name="connsiteY20" fmla="*/ 161928 h 971550"/>
            <a:gd name="connsiteX0" fmla="*/ 0 w 6483350"/>
            <a:gd name="connsiteY0" fmla="*/ 161928 h 1519436"/>
            <a:gd name="connsiteX1" fmla="*/ 161928 w 6483350"/>
            <a:gd name="connsiteY1" fmla="*/ 0 h 1519436"/>
            <a:gd name="connsiteX2" fmla="*/ 1080558 w 6483350"/>
            <a:gd name="connsiteY2" fmla="*/ 0 h 1519436"/>
            <a:gd name="connsiteX3" fmla="*/ 1080558 w 6483350"/>
            <a:gd name="connsiteY3" fmla="*/ 0 h 1519436"/>
            <a:gd name="connsiteX4" fmla="*/ 2701396 w 6483350"/>
            <a:gd name="connsiteY4" fmla="*/ 0 h 1519436"/>
            <a:gd name="connsiteX5" fmla="*/ 6321422 w 6483350"/>
            <a:gd name="connsiteY5" fmla="*/ 0 h 1519436"/>
            <a:gd name="connsiteX6" fmla="*/ 6483350 w 6483350"/>
            <a:gd name="connsiteY6" fmla="*/ 161928 h 1519436"/>
            <a:gd name="connsiteX7" fmla="*/ 6483350 w 6483350"/>
            <a:gd name="connsiteY7" fmla="*/ 566738 h 1519436"/>
            <a:gd name="connsiteX8" fmla="*/ 6483350 w 6483350"/>
            <a:gd name="connsiteY8" fmla="*/ 566738 h 1519436"/>
            <a:gd name="connsiteX9" fmla="*/ 6483350 w 6483350"/>
            <a:gd name="connsiteY9" fmla="*/ 809625 h 1519436"/>
            <a:gd name="connsiteX10" fmla="*/ 6483350 w 6483350"/>
            <a:gd name="connsiteY10" fmla="*/ 809622 h 1519436"/>
            <a:gd name="connsiteX11" fmla="*/ 6321422 w 6483350"/>
            <a:gd name="connsiteY11" fmla="*/ 971550 h 1519436"/>
            <a:gd name="connsiteX12" fmla="*/ 1844146 w 6483350"/>
            <a:gd name="connsiteY12" fmla="*/ 971550 h 1519436"/>
            <a:gd name="connsiteX13" fmla="*/ 1409804 w 6483350"/>
            <a:gd name="connsiteY13" fmla="*/ 1519436 h 1519436"/>
            <a:gd name="connsiteX14" fmla="*/ 1080558 w 6483350"/>
            <a:gd name="connsiteY14" fmla="*/ 971550 h 1519436"/>
            <a:gd name="connsiteX15" fmla="*/ 161928 w 6483350"/>
            <a:gd name="connsiteY15" fmla="*/ 971550 h 1519436"/>
            <a:gd name="connsiteX16" fmla="*/ 0 w 6483350"/>
            <a:gd name="connsiteY16" fmla="*/ 809622 h 1519436"/>
            <a:gd name="connsiteX17" fmla="*/ 0 w 6483350"/>
            <a:gd name="connsiteY17" fmla="*/ 809625 h 1519436"/>
            <a:gd name="connsiteX18" fmla="*/ 0 w 6483350"/>
            <a:gd name="connsiteY18" fmla="*/ 566738 h 1519436"/>
            <a:gd name="connsiteX19" fmla="*/ 0 w 6483350"/>
            <a:gd name="connsiteY19" fmla="*/ 566738 h 1519436"/>
            <a:gd name="connsiteX20" fmla="*/ 0 w 6483350"/>
            <a:gd name="connsiteY20" fmla="*/ 161928 h 1519436"/>
            <a:gd name="connsiteX0" fmla="*/ 0 w 6483350"/>
            <a:gd name="connsiteY0" fmla="*/ 161928 h 1519436"/>
            <a:gd name="connsiteX1" fmla="*/ 161928 w 6483350"/>
            <a:gd name="connsiteY1" fmla="*/ 0 h 1519436"/>
            <a:gd name="connsiteX2" fmla="*/ 1080558 w 6483350"/>
            <a:gd name="connsiteY2" fmla="*/ 0 h 1519436"/>
            <a:gd name="connsiteX3" fmla="*/ 1080558 w 6483350"/>
            <a:gd name="connsiteY3" fmla="*/ 0 h 1519436"/>
            <a:gd name="connsiteX4" fmla="*/ 2701396 w 6483350"/>
            <a:gd name="connsiteY4" fmla="*/ 0 h 1519436"/>
            <a:gd name="connsiteX5" fmla="*/ 6321422 w 6483350"/>
            <a:gd name="connsiteY5" fmla="*/ 0 h 1519436"/>
            <a:gd name="connsiteX6" fmla="*/ 6483350 w 6483350"/>
            <a:gd name="connsiteY6" fmla="*/ 161928 h 1519436"/>
            <a:gd name="connsiteX7" fmla="*/ 6483350 w 6483350"/>
            <a:gd name="connsiteY7" fmla="*/ 566738 h 1519436"/>
            <a:gd name="connsiteX8" fmla="*/ 6483350 w 6483350"/>
            <a:gd name="connsiteY8" fmla="*/ 566738 h 1519436"/>
            <a:gd name="connsiteX9" fmla="*/ 6483350 w 6483350"/>
            <a:gd name="connsiteY9" fmla="*/ 809625 h 1519436"/>
            <a:gd name="connsiteX10" fmla="*/ 6483350 w 6483350"/>
            <a:gd name="connsiteY10" fmla="*/ 809622 h 1519436"/>
            <a:gd name="connsiteX11" fmla="*/ 6321422 w 6483350"/>
            <a:gd name="connsiteY11" fmla="*/ 971550 h 1519436"/>
            <a:gd name="connsiteX12" fmla="*/ 1844146 w 6483350"/>
            <a:gd name="connsiteY12" fmla="*/ 971550 h 1519436"/>
            <a:gd name="connsiteX13" fmla="*/ 1409804 w 6483350"/>
            <a:gd name="connsiteY13" fmla="*/ 1519436 h 1519436"/>
            <a:gd name="connsiteX14" fmla="*/ 1277408 w 6483350"/>
            <a:gd name="connsiteY14" fmla="*/ 971550 h 1519436"/>
            <a:gd name="connsiteX15" fmla="*/ 161928 w 6483350"/>
            <a:gd name="connsiteY15" fmla="*/ 971550 h 1519436"/>
            <a:gd name="connsiteX16" fmla="*/ 0 w 6483350"/>
            <a:gd name="connsiteY16" fmla="*/ 809622 h 1519436"/>
            <a:gd name="connsiteX17" fmla="*/ 0 w 6483350"/>
            <a:gd name="connsiteY17" fmla="*/ 809625 h 1519436"/>
            <a:gd name="connsiteX18" fmla="*/ 0 w 6483350"/>
            <a:gd name="connsiteY18" fmla="*/ 566738 h 1519436"/>
            <a:gd name="connsiteX19" fmla="*/ 0 w 6483350"/>
            <a:gd name="connsiteY19" fmla="*/ 566738 h 1519436"/>
            <a:gd name="connsiteX20" fmla="*/ 0 w 6483350"/>
            <a:gd name="connsiteY20" fmla="*/ 161928 h 1519436"/>
            <a:gd name="connsiteX0" fmla="*/ 0 w 6483350"/>
            <a:gd name="connsiteY0" fmla="*/ 161928 h 1193216"/>
            <a:gd name="connsiteX1" fmla="*/ 161928 w 6483350"/>
            <a:gd name="connsiteY1" fmla="*/ 0 h 1193216"/>
            <a:gd name="connsiteX2" fmla="*/ 1080558 w 6483350"/>
            <a:gd name="connsiteY2" fmla="*/ 0 h 1193216"/>
            <a:gd name="connsiteX3" fmla="*/ 1080558 w 6483350"/>
            <a:gd name="connsiteY3" fmla="*/ 0 h 1193216"/>
            <a:gd name="connsiteX4" fmla="*/ 2701396 w 6483350"/>
            <a:gd name="connsiteY4" fmla="*/ 0 h 1193216"/>
            <a:gd name="connsiteX5" fmla="*/ 6321422 w 6483350"/>
            <a:gd name="connsiteY5" fmla="*/ 0 h 1193216"/>
            <a:gd name="connsiteX6" fmla="*/ 6483350 w 6483350"/>
            <a:gd name="connsiteY6" fmla="*/ 161928 h 1193216"/>
            <a:gd name="connsiteX7" fmla="*/ 6483350 w 6483350"/>
            <a:gd name="connsiteY7" fmla="*/ 566738 h 1193216"/>
            <a:gd name="connsiteX8" fmla="*/ 6483350 w 6483350"/>
            <a:gd name="connsiteY8" fmla="*/ 566738 h 1193216"/>
            <a:gd name="connsiteX9" fmla="*/ 6483350 w 6483350"/>
            <a:gd name="connsiteY9" fmla="*/ 809625 h 1193216"/>
            <a:gd name="connsiteX10" fmla="*/ 6483350 w 6483350"/>
            <a:gd name="connsiteY10" fmla="*/ 809622 h 1193216"/>
            <a:gd name="connsiteX11" fmla="*/ 6321422 w 6483350"/>
            <a:gd name="connsiteY11" fmla="*/ 971550 h 1193216"/>
            <a:gd name="connsiteX12" fmla="*/ 1844146 w 6483350"/>
            <a:gd name="connsiteY12" fmla="*/ 971550 h 1193216"/>
            <a:gd name="connsiteX13" fmla="*/ 1333604 w 6483350"/>
            <a:gd name="connsiteY13" fmla="*/ 1193216 h 1193216"/>
            <a:gd name="connsiteX14" fmla="*/ 1277408 w 6483350"/>
            <a:gd name="connsiteY14" fmla="*/ 971550 h 1193216"/>
            <a:gd name="connsiteX15" fmla="*/ 161928 w 6483350"/>
            <a:gd name="connsiteY15" fmla="*/ 971550 h 1193216"/>
            <a:gd name="connsiteX16" fmla="*/ 0 w 6483350"/>
            <a:gd name="connsiteY16" fmla="*/ 809622 h 1193216"/>
            <a:gd name="connsiteX17" fmla="*/ 0 w 6483350"/>
            <a:gd name="connsiteY17" fmla="*/ 809625 h 1193216"/>
            <a:gd name="connsiteX18" fmla="*/ 0 w 6483350"/>
            <a:gd name="connsiteY18" fmla="*/ 566738 h 1193216"/>
            <a:gd name="connsiteX19" fmla="*/ 0 w 6483350"/>
            <a:gd name="connsiteY19" fmla="*/ 566738 h 1193216"/>
            <a:gd name="connsiteX20" fmla="*/ 0 w 6483350"/>
            <a:gd name="connsiteY20" fmla="*/ 161928 h 1193216"/>
            <a:gd name="connsiteX0" fmla="*/ 0 w 6483350"/>
            <a:gd name="connsiteY0" fmla="*/ 161928 h 1193216"/>
            <a:gd name="connsiteX1" fmla="*/ 161928 w 6483350"/>
            <a:gd name="connsiteY1" fmla="*/ 0 h 1193216"/>
            <a:gd name="connsiteX2" fmla="*/ 1080558 w 6483350"/>
            <a:gd name="connsiteY2" fmla="*/ 0 h 1193216"/>
            <a:gd name="connsiteX3" fmla="*/ 1080558 w 6483350"/>
            <a:gd name="connsiteY3" fmla="*/ 0 h 1193216"/>
            <a:gd name="connsiteX4" fmla="*/ 2701396 w 6483350"/>
            <a:gd name="connsiteY4" fmla="*/ 0 h 1193216"/>
            <a:gd name="connsiteX5" fmla="*/ 6321422 w 6483350"/>
            <a:gd name="connsiteY5" fmla="*/ 0 h 1193216"/>
            <a:gd name="connsiteX6" fmla="*/ 6483350 w 6483350"/>
            <a:gd name="connsiteY6" fmla="*/ 161928 h 1193216"/>
            <a:gd name="connsiteX7" fmla="*/ 6483350 w 6483350"/>
            <a:gd name="connsiteY7" fmla="*/ 566738 h 1193216"/>
            <a:gd name="connsiteX8" fmla="*/ 6483350 w 6483350"/>
            <a:gd name="connsiteY8" fmla="*/ 566738 h 1193216"/>
            <a:gd name="connsiteX9" fmla="*/ 6483350 w 6483350"/>
            <a:gd name="connsiteY9" fmla="*/ 809625 h 1193216"/>
            <a:gd name="connsiteX10" fmla="*/ 6483350 w 6483350"/>
            <a:gd name="connsiteY10" fmla="*/ 809622 h 1193216"/>
            <a:gd name="connsiteX11" fmla="*/ 6321422 w 6483350"/>
            <a:gd name="connsiteY11" fmla="*/ 971550 h 1193216"/>
            <a:gd name="connsiteX12" fmla="*/ 1507596 w 6483350"/>
            <a:gd name="connsiteY12" fmla="*/ 979137 h 1193216"/>
            <a:gd name="connsiteX13" fmla="*/ 1333604 w 6483350"/>
            <a:gd name="connsiteY13" fmla="*/ 1193216 h 1193216"/>
            <a:gd name="connsiteX14" fmla="*/ 1277408 w 6483350"/>
            <a:gd name="connsiteY14" fmla="*/ 971550 h 1193216"/>
            <a:gd name="connsiteX15" fmla="*/ 161928 w 6483350"/>
            <a:gd name="connsiteY15" fmla="*/ 971550 h 1193216"/>
            <a:gd name="connsiteX16" fmla="*/ 0 w 6483350"/>
            <a:gd name="connsiteY16" fmla="*/ 809622 h 1193216"/>
            <a:gd name="connsiteX17" fmla="*/ 0 w 6483350"/>
            <a:gd name="connsiteY17" fmla="*/ 809625 h 1193216"/>
            <a:gd name="connsiteX18" fmla="*/ 0 w 6483350"/>
            <a:gd name="connsiteY18" fmla="*/ 566738 h 1193216"/>
            <a:gd name="connsiteX19" fmla="*/ 0 w 6483350"/>
            <a:gd name="connsiteY19" fmla="*/ 566738 h 1193216"/>
            <a:gd name="connsiteX20" fmla="*/ 0 w 6483350"/>
            <a:gd name="connsiteY20" fmla="*/ 161928 h 11932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6483350" h="1193216">
              <a:moveTo>
                <a:pt x="0" y="161928"/>
              </a:moveTo>
              <a:cubicBezTo>
                <a:pt x="0" y="72498"/>
                <a:pt x="72498" y="0"/>
                <a:pt x="161928" y="0"/>
              </a:cubicBezTo>
              <a:lnTo>
                <a:pt x="1080558" y="0"/>
              </a:lnTo>
              <a:lnTo>
                <a:pt x="1080558" y="0"/>
              </a:lnTo>
              <a:lnTo>
                <a:pt x="2701396" y="0"/>
              </a:lnTo>
              <a:lnTo>
                <a:pt x="6321422" y="0"/>
              </a:lnTo>
              <a:cubicBezTo>
                <a:pt x="6410852" y="0"/>
                <a:pt x="6483350" y="72498"/>
                <a:pt x="6483350" y="161928"/>
              </a:cubicBezTo>
              <a:lnTo>
                <a:pt x="6483350" y="566738"/>
              </a:lnTo>
              <a:lnTo>
                <a:pt x="6483350" y="566738"/>
              </a:lnTo>
              <a:lnTo>
                <a:pt x="6483350" y="809625"/>
              </a:lnTo>
              <a:lnTo>
                <a:pt x="6483350" y="809622"/>
              </a:lnTo>
              <a:cubicBezTo>
                <a:pt x="6483350" y="899052"/>
                <a:pt x="6410852" y="971550"/>
                <a:pt x="6321422" y="971550"/>
              </a:cubicBezTo>
              <a:lnTo>
                <a:pt x="1507596" y="979137"/>
              </a:lnTo>
              <a:lnTo>
                <a:pt x="1333604" y="1193216"/>
              </a:lnTo>
              <a:lnTo>
                <a:pt x="1277408" y="971550"/>
              </a:lnTo>
              <a:lnTo>
                <a:pt x="161928" y="971550"/>
              </a:lnTo>
              <a:cubicBezTo>
                <a:pt x="72498" y="971550"/>
                <a:pt x="0" y="899052"/>
                <a:pt x="0" y="809622"/>
              </a:cubicBezTo>
              <a:lnTo>
                <a:pt x="0" y="809625"/>
              </a:lnTo>
              <a:lnTo>
                <a:pt x="0" y="566738"/>
              </a:lnTo>
              <a:lnTo>
                <a:pt x="0" y="566738"/>
              </a:lnTo>
              <a:lnTo>
                <a:pt x="0" y="161928"/>
              </a:ln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r>
            <a:rPr lang="en-US" sz="900">
              <a:solidFill>
                <a:schemeClr val="lt1"/>
              </a:solidFill>
              <a:effectLst/>
              <a:latin typeface="+mn-lt"/>
              <a:ea typeface="+mn-ea"/>
              <a:cs typeface="+mn-cs"/>
            </a:rPr>
            <a:t>We simulate two forms of IQ-based income (wealth accumulation) over twenty years; </a:t>
          </a:r>
          <a:r>
            <a:rPr lang="en-US" sz="900" b="1" i="1">
              <a:solidFill>
                <a:schemeClr val="lt1"/>
              </a:solidFill>
              <a:effectLst/>
              <a:latin typeface="+mn-lt"/>
              <a:ea typeface="+mn-ea"/>
              <a:cs typeface="+mn-cs"/>
            </a:rPr>
            <a:t>Additive</a:t>
          </a:r>
          <a:r>
            <a:rPr lang="en-US" sz="900">
              <a:solidFill>
                <a:schemeClr val="lt1"/>
              </a:solidFill>
              <a:effectLst/>
              <a:latin typeface="+mn-lt"/>
              <a:ea typeface="+mn-ea"/>
              <a:cs typeface="+mn-cs"/>
            </a:rPr>
            <a:t> and </a:t>
          </a:r>
          <a:r>
            <a:rPr lang="en-US" sz="900" b="1" i="1">
              <a:solidFill>
                <a:schemeClr val="lt1"/>
              </a:solidFill>
              <a:effectLst/>
              <a:latin typeface="+mn-lt"/>
              <a:ea typeface="+mn-ea"/>
              <a:cs typeface="+mn-cs"/>
            </a:rPr>
            <a:t>Multiplicative</a:t>
          </a:r>
          <a:r>
            <a:rPr lang="en-US" sz="900">
              <a:solidFill>
                <a:schemeClr val="lt1"/>
              </a:solidFill>
              <a:effectLst/>
              <a:latin typeface="+mn-lt"/>
              <a:ea typeface="+mn-ea"/>
              <a:cs typeface="+mn-cs"/>
            </a:rPr>
            <a:t>. </a:t>
          </a:r>
          <a:br>
            <a:rPr lang="en-US" sz="900">
              <a:solidFill>
                <a:schemeClr val="lt1"/>
              </a:solidFill>
              <a:effectLst/>
              <a:latin typeface="+mn-lt"/>
              <a:ea typeface="+mn-ea"/>
              <a:cs typeface="+mn-cs"/>
            </a:rPr>
          </a:br>
          <a:r>
            <a:rPr lang="en-US" sz="900">
              <a:solidFill>
                <a:schemeClr val="lt1"/>
              </a:solidFill>
              <a:effectLst/>
              <a:latin typeface="+mn-lt"/>
              <a:ea typeface="+mn-ea"/>
              <a:cs typeface="+mn-cs"/>
            </a:rPr>
            <a:t>a. Additive: each year the agent adds an amount to their current wealth, which is proportional to their IQ, but with a normally distributed uncertainty, Sigma, which is specified by the user. If Sigma is reduced to zero, chance is not involved.</a:t>
          </a:r>
        </a:p>
        <a:p>
          <a:r>
            <a:rPr lang="en-US" sz="900">
              <a:solidFill>
                <a:schemeClr val="lt1"/>
              </a:solidFill>
              <a:effectLst/>
              <a:latin typeface="+mn-lt"/>
              <a:ea typeface="+mn-ea"/>
              <a:cs typeface="+mn-cs"/>
            </a:rPr>
            <a:t>b. Multiplicative: each year the agent's</a:t>
          </a:r>
          <a:r>
            <a:rPr lang="en-US" sz="900" baseline="0">
              <a:solidFill>
                <a:schemeClr val="lt1"/>
              </a:solidFill>
              <a:effectLst/>
              <a:latin typeface="+mn-lt"/>
              <a:ea typeface="+mn-ea"/>
              <a:cs typeface="+mn-cs"/>
            </a:rPr>
            <a:t> wealth is </a:t>
          </a:r>
          <a:r>
            <a:rPr lang="en-US" sz="900">
              <a:solidFill>
                <a:schemeClr val="lt1"/>
              </a:solidFill>
              <a:effectLst/>
              <a:latin typeface="+mn-lt"/>
              <a:ea typeface="+mn-ea"/>
              <a:cs typeface="+mn-cs"/>
            </a:rPr>
            <a:t> multiplies by 1 plus a term proportional to their IQ, again with normally distributed uncertainty, Sigma.</a:t>
          </a:r>
        </a:p>
      </xdr:txBody>
    </xdr:sp>
    <xdr:clientData/>
  </xdr:twoCellAnchor>
  <xdr:twoCellAnchor>
    <xdr:from>
      <xdr:col>1</xdr:col>
      <xdr:colOff>457200</xdr:colOff>
      <xdr:row>19</xdr:row>
      <xdr:rowOff>57150</xdr:rowOff>
    </xdr:from>
    <xdr:to>
      <xdr:col>6</xdr:col>
      <xdr:colOff>406400</xdr:colOff>
      <xdr:row>24</xdr:row>
      <xdr:rowOff>63500</xdr:rowOff>
    </xdr:to>
    <xdr:sp macro="" textlink="">
      <xdr:nvSpPr>
        <xdr:cNvPr id="10" name="Rounded Rectangular Callout 9">
          <a:extLst>
            <a:ext uri="{FF2B5EF4-FFF2-40B4-BE49-F238E27FC236}">
              <a16:creationId xmlns:a16="http://schemas.microsoft.com/office/drawing/2014/main" id="{00000000-0008-0000-0000-00000A000000}"/>
            </a:ext>
          </a:extLst>
        </xdr:cNvPr>
        <xdr:cNvSpPr/>
      </xdr:nvSpPr>
      <xdr:spPr>
        <a:xfrm>
          <a:off x="1066800" y="3556000"/>
          <a:ext cx="2997200" cy="927100"/>
        </a:xfrm>
        <a:prstGeom prst="wedgeRoundRectCallout">
          <a:avLst>
            <a:gd name="adj1" fmla="val 31879"/>
            <a:gd name="adj2" fmla="val -10713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900">
              <a:solidFill>
                <a:schemeClr val="lt1"/>
              </a:solidFill>
              <a:effectLst/>
              <a:latin typeface="+mn-lt"/>
              <a:ea typeface="+mn-ea"/>
              <a:cs typeface="+mn-cs"/>
            </a:rPr>
            <a:t>We also allow for additional </a:t>
          </a:r>
          <a:r>
            <a:rPr lang="en-US" sz="900" b="1" i="1">
              <a:solidFill>
                <a:schemeClr val="lt1"/>
              </a:solidFill>
              <a:effectLst/>
              <a:latin typeface="+mn-lt"/>
              <a:ea typeface="+mn-ea"/>
              <a:cs typeface="+mn-cs"/>
            </a:rPr>
            <a:t>Chance Events</a:t>
          </a:r>
          <a:r>
            <a:rPr lang="en-US" sz="900">
              <a:solidFill>
                <a:schemeClr val="lt1"/>
              </a:solidFill>
              <a:effectLst/>
              <a:latin typeface="+mn-lt"/>
              <a:ea typeface="+mn-ea"/>
              <a:cs typeface="+mn-cs"/>
            </a:rPr>
            <a:t> that can impose positive or negative impacts. For example, if the probability per year of an event is 20% and the impact is 50%, then there is an independent 20% chance that any agent's wealth will be increased by 50% in any year.</a:t>
          </a:r>
          <a:br>
            <a:rPr lang="en-US" sz="900">
              <a:solidFill>
                <a:schemeClr val="lt1"/>
              </a:solidFill>
              <a:effectLst/>
              <a:latin typeface="+mn-lt"/>
              <a:ea typeface="+mn-ea"/>
              <a:cs typeface="+mn-cs"/>
            </a:rPr>
          </a:br>
          <a:endParaRPr lang="en-US" sz="900">
            <a:solidFill>
              <a:schemeClr val="lt1"/>
            </a:solidFill>
            <a:effectLst/>
            <a:latin typeface="+mn-lt"/>
            <a:ea typeface="+mn-ea"/>
            <a:cs typeface="+mn-cs"/>
          </a:endParaRPr>
        </a:p>
      </xdr:txBody>
    </xdr:sp>
    <xdr:clientData/>
  </xdr:twoCellAnchor>
  <xdr:twoCellAnchor>
    <xdr:from>
      <xdr:col>6</xdr:col>
      <xdr:colOff>552450</xdr:colOff>
      <xdr:row>19</xdr:row>
      <xdr:rowOff>69850</xdr:rowOff>
    </xdr:from>
    <xdr:to>
      <xdr:col>11</xdr:col>
      <xdr:colOff>539750</xdr:colOff>
      <xdr:row>24</xdr:row>
      <xdr:rowOff>76200</xdr:rowOff>
    </xdr:to>
    <xdr:sp macro="" textlink="">
      <xdr:nvSpPr>
        <xdr:cNvPr id="11" name="Rounded Rectangular Callout 10">
          <a:extLst>
            <a:ext uri="{FF2B5EF4-FFF2-40B4-BE49-F238E27FC236}">
              <a16:creationId xmlns:a16="http://schemas.microsoft.com/office/drawing/2014/main" id="{00000000-0008-0000-0000-00000B000000}"/>
            </a:ext>
          </a:extLst>
        </xdr:cNvPr>
        <xdr:cNvSpPr/>
      </xdr:nvSpPr>
      <xdr:spPr>
        <a:xfrm>
          <a:off x="4210050" y="3568700"/>
          <a:ext cx="3035300" cy="927100"/>
        </a:xfrm>
        <a:prstGeom prst="wedgeRoundRectCallout">
          <a:avLst>
            <a:gd name="adj1" fmla="val -46977"/>
            <a:gd name="adj2" fmla="val -11055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900">
              <a:solidFill>
                <a:schemeClr val="lt1"/>
              </a:solidFill>
              <a:effectLst/>
              <a:latin typeface="+mn-lt"/>
              <a:ea typeface="+mn-ea"/>
              <a:cs typeface="+mn-cs"/>
            </a:rPr>
            <a:t>A heatmap displays the relative wealth by year of all 50 agents for a single trial of the simulation. With Sigma set to zero, and no Chance Events, the rightmost (20 year) column smoothly transitions from Wealthy Green (high IQ) at the top to Impoverished Red (low IQ) at the bottom. </a:t>
          </a:r>
        </a:p>
      </xdr:txBody>
    </xdr:sp>
    <xdr:clientData/>
  </xdr:twoCellAnchor>
  <xdr:twoCellAnchor>
    <xdr:from>
      <xdr:col>10</xdr:col>
      <xdr:colOff>463550</xdr:colOff>
      <xdr:row>10</xdr:row>
      <xdr:rowOff>127000</xdr:rowOff>
    </xdr:from>
    <xdr:to>
      <xdr:col>17</xdr:col>
      <xdr:colOff>158750</xdr:colOff>
      <xdr:row>14</xdr:row>
      <xdr:rowOff>0</xdr:rowOff>
    </xdr:to>
    <xdr:sp macro="" textlink="">
      <xdr:nvSpPr>
        <xdr:cNvPr id="12" name="Rounded Rectangular Callout 11">
          <a:extLst>
            <a:ext uri="{FF2B5EF4-FFF2-40B4-BE49-F238E27FC236}">
              <a16:creationId xmlns:a16="http://schemas.microsoft.com/office/drawing/2014/main" id="{00000000-0008-0000-0000-00000C000000}"/>
            </a:ext>
          </a:extLst>
        </xdr:cNvPr>
        <xdr:cNvSpPr/>
      </xdr:nvSpPr>
      <xdr:spPr>
        <a:xfrm>
          <a:off x="6559550" y="1968500"/>
          <a:ext cx="3962400" cy="609600"/>
        </a:xfrm>
        <a:prstGeom prst="wedgeRoundRectCallout">
          <a:avLst>
            <a:gd name="adj1" fmla="val -77365"/>
            <a:gd name="adj2" fmla="val 2354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r>
            <a:rPr lang="en-US" sz="900">
              <a:solidFill>
                <a:schemeClr val="lt1"/>
              </a:solidFill>
              <a:effectLst/>
              <a:latin typeface="+mn-lt"/>
              <a:ea typeface="+mn-ea"/>
              <a:cs typeface="+mn-cs"/>
            </a:rPr>
            <a:t>With each key-stroke we run 100 simulated trials of final wealth for each of the 50 agents, effectively generating a simulated population of 5,000 agents</a:t>
          </a:r>
          <a:r>
            <a:rPr lang="en-US" sz="900" baseline="0">
              <a:solidFill>
                <a:schemeClr val="lt1"/>
              </a:solidFill>
              <a:effectLst/>
              <a:latin typeface="+mn-lt"/>
              <a:ea typeface="+mn-ea"/>
              <a:cs typeface="+mn-cs"/>
            </a:rPr>
            <a:t> over which we calculate the distribution of final wealth.</a:t>
          </a:r>
          <a:endParaRPr lang="en-US" sz="900">
            <a:solidFill>
              <a:schemeClr val="lt1"/>
            </a:solidFill>
            <a:effectLst/>
            <a:latin typeface="+mn-lt"/>
            <a:ea typeface="+mn-ea"/>
            <a:cs typeface="+mn-cs"/>
          </a:endParaRPr>
        </a:p>
      </xdr:txBody>
    </xdr:sp>
    <xdr:clientData/>
  </xdr:twoCellAnchor>
  <xdr:twoCellAnchor>
    <xdr:from>
      <xdr:col>10</xdr:col>
      <xdr:colOff>393700</xdr:colOff>
      <xdr:row>14</xdr:row>
      <xdr:rowOff>82550</xdr:rowOff>
    </xdr:from>
    <xdr:to>
      <xdr:col>17</xdr:col>
      <xdr:colOff>88900</xdr:colOff>
      <xdr:row>16</xdr:row>
      <xdr:rowOff>165100</xdr:rowOff>
    </xdr:to>
    <xdr:sp macro="" textlink="">
      <xdr:nvSpPr>
        <xdr:cNvPr id="13" name="Rounded Rectangular Callout 12">
          <a:extLst>
            <a:ext uri="{FF2B5EF4-FFF2-40B4-BE49-F238E27FC236}">
              <a16:creationId xmlns:a16="http://schemas.microsoft.com/office/drawing/2014/main" id="{00000000-0008-0000-0000-00000D000000}"/>
            </a:ext>
          </a:extLst>
        </xdr:cNvPr>
        <xdr:cNvSpPr/>
      </xdr:nvSpPr>
      <xdr:spPr>
        <a:xfrm>
          <a:off x="6489700" y="2660650"/>
          <a:ext cx="3962400" cy="450850"/>
        </a:xfrm>
        <a:prstGeom prst="wedgeRoundRectCallout">
          <a:avLst>
            <a:gd name="adj1" fmla="val -66789"/>
            <a:gd name="adj2" fmla="val 6402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lvl="0"/>
          <a:r>
            <a:rPr lang="en-US" sz="900">
              <a:solidFill>
                <a:schemeClr val="lt1"/>
              </a:solidFill>
              <a:effectLst/>
              <a:latin typeface="+mn-lt"/>
              <a:ea typeface="+mn-ea"/>
              <a:cs typeface="+mn-cs"/>
            </a:rPr>
            <a:t>You may adjust the bins of this graph to determine the proportions of wealth held by various portions of the population.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387350</xdr:colOff>
      <xdr:row>1</xdr:row>
      <xdr:rowOff>44450</xdr:rowOff>
    </xdr:from>
    <xdr:to>
      <xdr:col>12</xdr:col>
      <xdr:colOff>137936</xdr:colOff>
      <xdr:row>9</xdr:row>
      <xdr:rowOff>58803</xdr:rowOff>
    </xdr:to>
    <xdr:pic>
      <xdr:nvPicPr>
        <xdr:cNvPr id="45" name="Picture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1"/>
        <a:stretch>
          <a:fillRect/>
        </a:stretch>
      </xdr:blipFill>
      <xdr:spPr>
        <a:xfrm>
          <a:off x="4724400" y="279400"/>
          <a:ext cx="3097036" cy="1487553"/>
        </a:xfrm>
        <a:prstGeom prst="rect">
          <a:avLst/>
        </a:prstGeom>
      </xdr:spPr>
    </xdr:pic>
    <xdr:clientData/>
  </xdr:twoCellAnchor>
  <xdr:twoCellAnchor editAs="oneCell">
    <xdr:from>
      <xdr:col>0</xdr:col>
      <xdr:colOff>63500</xdr:colOff>
      <xdr:row>8</xdr:row>
      <xdr:rowOff>95250</xdr:rowOff>
    </xdr:from>
    <xdr:to>
      <xdr:col>2</xdr:col>
      <xdr:colOff>782983</xdr:colOff>
      <xdr:row>15</xdr:row>
      <xdr:rowOff>62085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2"/>
        <a:stretch>
          <a:fillRect/>
        </a:stretch>
      </xdr:blipFill>
      <xdr:spPr>
        <a:xfrm>
          <a:off x="63500" y="1619250"/>
          <a:ext cx="1786283" cy="1255885"/>
        </a:xfrm>
        <a:prstGeom prst="rect">
          <a:avLst/>
        </a:prstGeom>
      </xdr:spPr>
    </xdr:pic>
    <xdr:clientData/>
  </xdr:twoCellAnchor>
  <xdr:twoCellAnchor>
    <xdr:from>
      <xdr:col>12</xdr:col>
      <xdr:colOff>175928</xdr:colOff>
      <xdr:row>5</xdr:row>
      <xdr:rowOff>44450</xdr:rowOff>
    </xdr:from>
    <xdr:to>
      <xdr:col>17</xdr:col>
      <xdr:colOff>679449</xdr:colOff>
      <xdr:row>14</xdr:row>
      <xdr:rowOff>135614</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184151</xdr:colOff>
      <xdr:row>15</xdr:row>
      <xdr:rowOff>0</xdr:rowOff>
    </xdr:from>
    <xdr:to>
      <xdr:col>17</xdr:col>
      <xdr:colOff>687229</xdr:colOff>
      <xdr:row>24</xdr:row>
      <xdr:rowOff>6350</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84574</xdr:colOff>
          <xdr:row>10</xdr:row>
          <xdr:rowOff>16327</xdr:rowOff>
        </xdr:from>
        <xdr:to>
          <xdr:col>11</xdr:col>
          <xdr:colOff>768350</xdr:colOff>
          <xdr:row>20</xdr:row>
          <xdr:rowOff>133097</xdr:rowOff>
        </xdr:to>
        <xdr:pic>
          <xdr:nvPicPr>
            <xdr:cNvPr id="8" name="Picture 7">
              <a:extLst>
                <a:ext uri="{FF2B5EF4-FFF2-40B4-BE49-F238E27FC236}">
                  <a16:creationId xmlns:a16="http://schemas.microsoft.com/office/drawing/2014/main" id="{00000000-0008-0000-0100-000008000000}"/>
                </a:ext>
              </a:extLst>
            </xdr:cNvPr>
            <xdr:cNvPicPr>
              <a:picLocks noChangeAspect="1" noChangeArrowheads="1"/>
              <a:extLst>
                <a:ext uri="{84589F7E-364E-4C9E-8A38-B11213B215E9}">
                  <a14:cameraTool cellRange="'Hodgepodge of formulas'!D5:W55" spid="_x0000_s1117"/>
                </a:ext>
              </a:extLst>
            </xdr:cNvPicPr>
          </xdr:nvPicPr>
          <xdr:blipFill>
            <a:blip xmlns:r="http://schemas.openxmlformats.org/officeDocument/2006/relationships" r:embed="rId5"/>
            <a:srcRect/>
            <a:stretch>
              <a:fillRect/>
            </a:stretch>
          </xdr:blipFill>
          <xdr:spPr bwMode="auto">
            <a:xfrm>
              <a:off x="5031224" y="1857827"/>
              <a:ext cx="2595126" cy="195827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a:solidFill>
                    <a:srgbClr val="FFFFFF"/>
                  </a:solidFill>
                </a14:hiddenFill>
              </a:ext>
            </a:extLst>
          </xdr:spPr>
        </xdr:pic>
        <xdr:clientData/>
      </xdr:twoCellAnchor>
    </mc:Choice>
    <mc:Fallback/>
  </mc:AlternateContent>
  <xdr:twoCellAnchor>
    <xdr:from>
      <xdr:col>0</xdr:col>
      <xdr:colOff>292100</xdr:colOff>
      <xdr:row>3</xdr:row>
      <xdr:rowOff>69850</xdr:rowOff>
    </xdr:from>
    <xdr:to>
      <xdr:col>2</xdr:col>
      <xdr:colOff>552450</xdr:colOff>
      <xdr:row>8</xdr:row>
      <xdr:rowOff>101600</xdr:rowOff>
    </xdr:to>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118835</xdr:colOff>
      <xdr:row>7</xdr:row>
      <xdr:rowOff>107951</xdr:rowOff>
    </xdr:from>
    <xdr:to>
      <xdr:col>7</xdr:col>
      <xdr:colOff>311150</xdr:colOff>
      <xdr:row>8</xdr:row>
      <xdr:rowOff>158750</xdr:rowOff>
    </xdr:to>
    <xdr:sp macro="" textlink="$AO$13">
      <xdr:nvSpPr>
        <xdr:cNvPr id="13" name="TextBox 12">
          <a:extLst>
            <a:ext uri="{FF2B5EF4-FFF2-40B4-BE49-F238E27FC236}">
              <a16:creationId xmlns:a16="http://schemas.microsoft.com/office/drawing/2014/main" id="{00000000-0008-0000-0100-00000D000000}"/>
            </a:ext>
          </a:extLst>
        </xdr:cNvPr>
        <xdr:cNvSpPr txBox="1"/>
      </xdr:nvSpPr>
      <xdr:spPr>
        <a:xfrm>
          <a:off x="2017485" y="1397001"/>
          <a:ext cx="2630715" cy="2349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13D19635-E879-4CC5-BE33-4CFDE67E3831}" type="TxLink">
            <a:rPr lang="en-US" sz="1000" b="0" i="0" u="none" strike="noStrike">
              <a:solidFill>
                <a:schemeClr val="accent1"/>
              </a:solidFill>
              <a:latin typeface="Calibri"/>
            </a:rPr>
            <a:pPr algn="ctr"/>
            <a:t>Wealth in year N PLUS Normal(IQ,Sigma)</a:t>
          </a:fld>
          <a:endParaRPr lang="en-US" sz="1000">
            <a:solidFill>
              <a:schemeClr val="accent1"/>
            </a:solidFill>
          </a:endParaRPr>
        </a:p>
      </xdr:txBody>
    </xdr:sp>
    <xdr:clientData/>
  </xdr:twoCellAnchor>
  <xdr:twoCellAnchor>
    <xdr:from>
      <xdr:col>8</xdr:col>
      <xdr:colOff>580572</xdr:colOff>
      <xdr:row>8</xdr:row>
      <xdr:rowOff>110669</xdr:rowOff>
    </xdr:from>
    <xdr:to>
      <xdr:col>11</xdr:col>
      <xdr:colOff>772887</xdr:colOff>
      <xdr:row>10</xdr:row>
      <xdr:rowOff>25400</xdr:rowOff>
    </xdr:to>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5527222" y="1583869"/>
          <a:ext cx="2103665" cy="283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&lt;---- Years 1 to 20 ----&gt;</a:t>
          </a:r>
        </a:p>
      </xdr:txBody>
    </xdr:sp>
    <xdr:clientData/>
  </xdr:twoCellAnchor>
  <xdr:twoCellAnchor>
    <xdr:from>
      <xdr:col>7</xdr:col>
      <xdr:colOff>372383</xdr:colOff>
      <xdr:row>10</xdr:row>
      <xdr:rowOff>31750</xdr:rowOff>
    </xdr:from>
    <xdr:to>
      <xdr:col>8</xdr:col>
      <xdr:colOff>153761</xdr:colOff>
      <xdr:row>20</xdr:row>
      <xdr:rowOff>8618</xdr:rowOff>
    </xdr:to>
    <xdr:sp macro="" textlink="">
      <xdr:nvSpPr>
        <xdr:cNvPr id="18" name="TextBox 17">
          <a:extLst>
            <a:ext uri="{FF2B5EF4-FFF2-40B4-BE49-F238E27FC236}">
              <a16:creationId xmlns:a16="http://schemas.microsoft.com/office/drawing/2014/main" id="{00000000-0008-0000-0100-000012000000}"/>
            </a:ext>
          </a:extLst>
        </xdr:cNvPr>
        <xdr:cNvSpPr txBox="1"/>
      </xdr:nvSpPr>
      <xdr:spPr>
        <a:xfrm rot="16200000">
          <a:off x="3995738" y="2586945"/>
          <a:ext cx="1818368" cy="390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&lt;---- Agents 50 to 1 ----&gt;</a:t>
          </a:r>
        </a:p>
      </xdr:txBody>
    </xdr:sp>
    <xdr:clientData/>
  </xdr:twoCellAnchor>
  <xdr:twoCellAnchor>
    <xdr:from>
      <xdr:col>2</xdr:col>
      <xdr:colOff>814616</xdr:colOff>
      <xdr:row>0</xdr:row>
      <xdr:rowOff>172357</xdr:rowOff>
    </xdr:from>
    <xdr:to>
      <xdr:col>3</xdr:col>
      <xdr:colOff>0</xdr:colOff>
      <xdr:row>23</xdr:row>
      <xdr:rowOff>107950</xdr:rowOff>
    </xdr:to>
    <xdr:cxnSp macro="">
      <xdr:nvCxnSpPr>
        <xdr:cNvPr id="5" name="Straight Connector 4">
          <a:extLst>
            <a:ext uri="{FF2B5EF4-FFF2-40B4-BE49-F238E27FC236}">
              <a16:creationId xmlns:a16="http://schemas.microsoft.com/office/drawing/2014/main" id="{00000000-0008-0000-0100-000005000000}"/>
            </a:ext>
          </a:extLst>
        </xdr:cNvPr>
        <xdr:cNvCxnSpPr/>
      </xdr:nvCxnSpPr>
      <xdr:spPr>
        <a:xfrm>
          <a:off x="1881416" y="172357"/>
          <a:ext cx="17234" cy="417104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391886</xdr:colOff>
      <xdr:row>1</xdr:row>
      <xdr:rowOff>44450</xdr:rowOff>
    </xdr:from>
    <xdr:to>
      <xdr:col>7</xdr:col>
      <xdr:colOff>391886</xdr:colOff>
      <xdr:row>31</xdr:row>
      <xdr:rowOff>61685</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4728936" y="279400"/>
          <a:ext cx="0" cy="55417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131536</xdr:colOff>
      <xdr:row>0</xdr:row>
      <xdr:rowOff>163285</xdr:rowOff>
    </xdr:from>
    <xdr:to>
      <xdr:col>12</xdr:col>
      <xdr:colOff>131536</xdr:colOff>
      <xdr:row>31</xdr:row>
      <xdr:rowOff>99785</xdr:rowOff>
    </xdr:to>
    <xdr:cxnSp macro="">
      <xdr:nvCxnSpPr>
        <xdr:cNvPr id="28" name="Straight Connector 27">
          <a:extLst>
            <a:ext uri="{FF2B5EF4-FFF2-40B4-BE49-F238E27FC236}">
              <a16:creationId xmlns:a16="http://schemas.microsoft.com/office/drawing/2014/main" id="{00000000-0008-0000-0100-00001C000000}"/>
            </a:ext>
          </a:extLst>
        </xdr:cNvPr>
        <xdr:cNvCxnSpPr/>
      </xdr:nvCxnSpPr>
      <xdr:spPr>
        <a:xfrm>
          <a:off x="7815036" y="163285"/>
          <a:ext cx="0" cy="56451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279400</xdr:colOff>
      <xdr:row>23</xdr:row>
      <xdr:rowOff>142419</xdr:rowOff>
    </xdr:from>
    <xdr:to>
      <xdr:col>18</xdr:col>
      <xdr:colOff>120650</xdr:colOff>
      <xdr:row>25</xdr:row>
      <xdr:rowOff>57150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8159750" y="4377869"/>
          <a:ext cx="3422650" cy="283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Percentile Buckets, Least Wealthy to Most Wealthy</a:t>
          </a:r>
        </a:p>
      </xdr:txBody>
    </xdr:sp>
    <xdr:clientData/>
  </xdr:twoCellAnchor>
  <mc:AlternateContent xmlns:mc="http://schemas.openxmlformats.org/markup-compatibility/2006">
    <mc:Choice xmlns:a14="http://schemas.microsoft.com/office/drawing/2010/main" Requires="a14">
      <xdr:twoCellAnchor>
        <xdr:from>
          <xdr:col>2</xdr:col>
          <xdr:colOff>298450</xdr:colOff>
          <xdr:row>13</xdr:row>
          <xdr:rowOff>31750</xdr:rowOff>
        </xdr:from>
        <xdr:to>
          <xdr:col>2</xdr:col>
          <xdr:colOff>704850</xdr:colOff>
          <xdr:row>14</xdr:row>
          <xdr:rowOff>101600</xdr:rowOff>
        </xdr:to>
        <xdr:sp macro="" textlink="">
          <xdr:nvSpPr>
            <xdr:cNvPr id="1081" name="Spinner 57" hidden="1">
              <a:extLst>
                <a:ext uri="{63B3BB69-23CF-44E3-9099-C40C66FF867C}">
                  <a14:compatExt spid="_x0000_s1081"/>
                </a:ext>
                <a:ext uri="{FF2B5EF4-FFF2-40B4-BE49-F238E27FC236}">
                  <a16:creationId xmlns:a16="http://schemas.microsoft.com/office/drawing/2014/main" id="{00000000-0008-0000-0100-000039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31750</xdr:colOff>
      <xdr:row>15</xdr:row>
      <xdr:rowOff>101600</xdr:rowOff>
    </xdr:from>
    <xdr:to>
      <xdr:col>2</xdr:col>
      <xdr:colOff>798512</xdr:colOff>
      <xdr:row>20</xdr:row>
      <xdr:rowOff>152928</xdr:rowOff>
    </xdr:to>
    <xdr:graphicFrame macro="">
      <xdr:nvGraphicFramePr>
        <xdr:cNvPr id="38" name="Chart 37">
          <a:extLst>
            <a:ext uri="{FF2B5EF4-FFF2-40B4-BE49-F238E27FC236}">
              <a16:creationId xmlns:a16="http://schemas.microsoft.com/office/drawing/2014/main" id="{00000000-0008-0000-01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311149</xdr:colOff>
      <xdr:row>12</xdr:row>
      <xdr:rowOff>44450</xdr:rowOff>
    </xdr:from>
    <xdr:to>
      <xdr:col>2</xdr:col>
      <xdr:colOff>762000</xdr:colOff>
      <xdr:row>13</xdr:row>
      <xdr:rowOff>50800</xdr:rowOff>
    </xdr:to>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1377949" y="2254250"/>
          <a:ext cx="450851"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Hi</a:t>
          </a:r>
          <a:r>
            <a:rPr lang="en-US" sz="800" b="1" baseline="0"/>
            <a:t> IQ</a:t>
          </a:r>
          <a:endParaRPr lang="en-US" sz="800" b="1"/>
        </a:p>
      </xdr:txBody>
    </xdr:sp>
    <xdr:clientData/>
  </xdr:twoCellAnchor>
  <xdr:twoCellAnchor>
    <xdr:from>
      <xdr:col>2</xdr:col>
      <xdr:colOff>298449</xdr:colOff>
      <xdr:row>14</xdr:row>
      <xdr:rowOff>57150</xdr:rowOff>
    </xdr:from>
    <xdr:to>
      <xdr:col>2</xdr:col>
      <xdr:colOff>749300</xdr:colOff>
      <xdr:row>15</xdr:row>
      <xdr:rowOff>63500</xdr:rowOff>
    </xdr:to>
    <xdr:sp macro="" textlink="">
      <xdr:nvSpPr>
        <xdr:cNvPr id="40" name="TextBox 39">
          <a:extLst>
            <a:ext uri="{FF2B5EF4-FFF2-40B4-BE49-F238E27FC236}">
              <a16:creationId xmlns:a16="http://schemas.microsoft.com/office/drawing/2014/main" id="{00000000-0008-0000-0100-000028000000}"/>
            </a:ext>
          </a:extLst>
        </xdr:cNvPr>
        <xdr:cNvSpPr txBox="1"/>
      </xdr:nvSpPr>
      <xdr:spPr>
        <a:xfrm>
          <a:off x="1365249" y="2635250"/>
          <a:ext cx="450851"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baseline="0"/>
            <a:t>Lo IQ</a:t>
          </a:r>
          <a:endParaRPr lang="en-US" sz="800" b="1"/>
        </a:p>
      </xdr:txBody>
    </xdr:sp>
    <xdr:clientData/>
  </xdr:twoCellAnchor>
  <mc:AlternateContent xmlns:mc="http://schemas.openxmlformats.org/markup-compatibility/2006">
    <mc:Choice xmlns:a14="http://schemas.microsoft.com/office/drawing/2010/main" Requires="a14">
      <xdr:twoCellAnchor editAs="oneCell">
        <xdr:from>
          <xdr:col>4</xdr:col>
          <xdr:colOff>558800</xdr:colOff>
          <xdr:row>0</xdr:row>
          <xdr:rowOff>63500</xdr:rowOff>
        </xdr:from>
        <xdr:to>
          <xdr:col>6</xdr:col>
          <xdr:colOff>482600</xdr:colOff>
          <xdr:row>1</xdr:row>
          <xdr:rowOff>12700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101599</xdr:colOff>
      <xdr:row>20</xdr:row>
      <xdr:rowOff>127000</xdr:rowOff>
    </xdr:from>
    <xdr:to>
      <xdr:col>2</xdr:col>
      <xdr:colOff>493454</xdr:colOff>
      <xdr:row>23</xdr:row>
      <xdr:rowOff>50800</xdr:rowOff>
    </xdr:to>
    <xdr:pic>
      <xdr:nvPicPr>
        <xdr:cNvPr id="37" name="PM Logo">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8"/>
        <a:stretch>
          <a:fillRect/>
        </a:stretch>
      </xdr:blipFill>
      <xdr:spPr>
        <a:xfrm>
          <a:off x="101599" y="3810000"/>
          <a:ext cx="1458655" cy="4762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88900</xdr:colOff>
      <xdr:row>1</xdr:row>
      <xdr:rowOff>31750</xdr:rowOff>
    </xdr:from>
    <xdr:to>
      <xdr:col>2</xdr:col>
      <xdr:colOff>802286</xdr:colOff>
      <xdr:row>4</xdr:row>
      <xdr:rowOff>40181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9"/>
        <a:stretch>
          <a:fillRect/>
        </a:stretch>
      </xdr:blipFill>
      <xdr:spPr>
        <a:xfrm>
          <a:off x="88900" y="266700"/>
          <a:ext cx="1780186" cy="560881"/>
        </a:xfrm>
        <a:prstGeom prst="rect">
          <a:avLst/>
        </a:prstGeom>
      </xdr:spPr>
    </xdr:pic>
    <xdr:clientData/>
  </xdr:twoCellAnchor>
  <xdr:twoCellAnchor editAs="oneCell">
    <xdr:from>
      <xdr:col>0</xdr:col>
      <xdr:colOff>82161</xdr:colOff>
      <xdr:row>21</xdr:row>
      <xdr:rowOff>18661</xdr:rowOff>
    </xdr:from>
    <xdr:to>
      <xdr:col>7</xdr:col>
      <xdr:colOff>274832</xdr:colOff>
      <xdr:row>26</xdr:row>
      <xdr:rowOff>174275</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0"/>
        <a:stretch>
          <a:fillRect/>
        </a:stretch>
      </xdr:blipFill>
      <xdr:spPr>
        <a:xfrm>
          <a:off x="82161" y="3880498"/>
          <a:ext cx="4527518" cy="1062757"/>
        </a:xfrm>
        <a:prstGeom prst="rect">
          <a:avLst/>
        </a:prstGeom>
      </xdr:spPr>
    </xdr:pic>
    <xdr:clientData/>
  </xdr:twoCellAnchor>
  <xdr:twoCellAnchor editAs="oneCell">
    <xdr:from>
      <xdr:col>3</xdr:col>
      <xdr:colOff>31750</xdr:colOff>
      <xdr:row>11</xdr:row>
      <xdr:rowOff>19050</xdr:rowOff>
    </xdr:from>
    <xdr:to>
      <xdr:col>7</xdr:col>
      <xdr:colOff>312402</xdr:colOff>
      <xdr:row>19</xdr:row>
      <xdr:rowOff>155333</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1"/>
        <a:stretch>
          <a:fillRect/>
        </a:stretch>
      </xdr:blipFill>
      <xdr:spPr>
        <a:xfrm>
          <a:off x="1930400" y="2095500"/>
          <a:ext cx="2719052" cy="1609483"/>
        </a:xfrm>
        <a:prstGeom prst="rect">
          <a:avLst/>
        </a:prstGeom>
      </xdr:spPr>
    </xdr:pic>
    <xdr:clientData/>
  </xdr:twoCellAnchor>
  <xdr:twoCellAnchor editAs="oneCell">
    <xdr:from>
      <xdr:col>3</xdr:col>
      <xdr:colOff>63500</xdr:colOff>
      <xdr:row>8</xdr:row>
      <xdr:rowOff>120650</xdr:rowOff>
    </xdr:from>
    <xdr:to>
      <xdr:col>6</xdr:col>
      <xdr:colOff>222168</xdr:colOff>
      <xdr:row>9</xdr:row>
      <xdr:rowOff>162072</xdr:rowOff>
    </xdr:to>
    <xdr:pic>
      <xdr:nvPicPr>
        <xdr:cNvPr id="32" name="Pictur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2"/>
        <a:stretch>
          <a:fillRect/>
        </a:stretch>
      </xdr:blipFill>
      <xdr:spPr>
        <a:xfrm>
          <a:off x="1962150" y="1644650"/>
          <a:ext cx="1987468" cy="225572"/>
        </a:xfrm>
        <a:prstGeom prst="rect">
          <a:avLst/>
        </a:prstGeom>
      </xdr:spPr>
    </xdr:pic>
    <xdr:clientData/>
  </xdr:twoCellAnchor>
  <xdr:twoCellAnchor editAs="oneCell">
    <xdr:from>
      <xdr:col>3</xdr:col>
      <xdr:colOff>12700</xdr:colOff>
      <xdr:row>1</xdr:row>
      <xdr:rowOff>38100</xdr:rowOff>
    </xdr:from>
    <xdr:to>
      <xdr:col>7</xdr:col>
      <xdr:colOff>323834</xdr:colOff>
      <xdr:row>7</xdr:row>
      <xdr:rowOff>109830</xdr:rowOff>
    </xdr:to>
    <xdr:pic>
      <xdr:nvPicPr>
        <xdr:cNvPr id="44" name="Picture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3"/>
        <a:stretch>
          <a:fillRect/>
        </a:stretch>
      </xdr:blipFill>
      <xdr:spPr>
        <a:xfrm>
          <a:off x="1911350" y="273050"/>
          <a:ext cx="2749534" cy="1176630"/>
        </a:xfrm>
        <a:prstGeom prst="rect">
          <a:avLst/>
        </a:prstGeom>
      </xdr:spPr>
    </xdr:pic>
    <xdr:clientData/>
  </xdr:twoCellAnchor>
  <xdr:twoCellAnchor editAs="oneCell">
    <xdr:from>
      <xdr:col>7</xdr:col>
      <xdr:colOff>469900</xdr:colOff>
      <xdr:row>21</xdr:row>
      <xdr:rowOff>38100</xdr:rowOff>
    </xdr:from>
    <xdr:to>
      <xdr:col>12</xdr:col>
      <xdr:colOff>74170</xdr:colOff>
      <xdr:row>27</xdr:row>
      <xdr:rowOff>176892</xdr:rowOff>
    </xdr:to>
    <xdr:pic>
      <xdr:nvPicPr>
        <xdr:cNvPr id="46" name="Picture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14"/>
        <a:stretch>
          <a:fillRect/>
        </a:stretch>
      </xdr:blipFill>
      <xdr:spPr>
        <a:xfrm>
          <a:off x="4806950" y="3956050"/>
          <a:ext cx="2950720" cy="12436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405676</xdr:colOff>
      <xdr:row>0</xdr:row>
      <xdr:rowOff>524301</xdr:rowOff>
    </xdr:to>
    <xdr:pic>
      <xdr:nvPicPr>
        <xdr:cNvPr id="2" name="PM Logo">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28650" y="0"/>
          <a:ext cx="1605826" cy="5243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8:S28"/>
  <sheetViews>
    <sheetView tabSelected="1" zoomScale="80" zoomScaleNormal="80" workbookViewId="0"/>
  </sheetViews>
  <sheetFormatPr defaultRowHeight="14.5" x14ac:dyDescent="0.35"/>
  <cols>
    <col min="1" max="16384" width="8.7265625" style="59"/>
  </cols>
  <sheetData>
    <row r="18" spans="7:19" ht="15" thickBot="1" x14ac:dyDescent="0.4"/>
    <row r="19" spans="7:19" x14ac:dyDescent="0.35">
      <c r="N19" s="63"/>
      <c r="O19" s="64"/>
      <c r="P19" s="64"/>
      <c r="Q19" s="64"/>
      <c r="R19" s="64"/>
      <c r="S19" s="65"/>
    </row>
    <row r="20" spans="7:19" x14ac:dyDescent="0.35">
      <c r="N20" s="66"/>
      <c r="O20" s="60" t="s">
        <v>146</v>
      </c>
      <c r="P20" s="61"/>
      <c r="Q20" s="62"/>
      <c r="R20" s="67"/>
      <c r="S20" s="68"/>
    </row>
    <row r="21" spans="7:19" x14ac:dyDescent="0.35">
      <c r="N21" s="66"/>
      <c r="O21" s="69" t="s">
        <v>147</v>
      </c>
      <c r="P21" s="67"/>
      <c r="Q21" s="67"/>
      <c r="R21" s="67"/>
      <c r="S21" s="68"/>
    </row>
    <row r="22" spans="7:19" x14ac:dyDescent="0.35">
      <c r="N22" s="66"/>
      <c r="O22" s="69" t="s">
        <v>148</v>
      </c>
      <c r="P22" s="67"/>
      <c r="Q22" s="67"/>
      <c r="R22" s="67"/>
      <c r="S22" s="68"/>
    </row>
    <row r="23" spans="7:19" x14ac:dyDescent="0.35">
      <c r="N23" s="66"/>
      <c r="O23" s="69" t="s">
        <v>149</v>
      </c>
      <c r="P23" s="67"/>
      <c r="Q23" s="67"/>
      <c r="R23" s="67"/>
      <c r="S23" s="68"/>
    </row>
    <row r="24" spans="7:19" ht="15" thickBot="1" x14ac:dyDescent="0.4">
      <c r="N24" s="70"/>
      <c r="O24" s="71"/>
      <c r="P24" s="71"/>
      <c r="Q24" s="71"/>
      <c r="R24" s="71"/>
      <c r="S24" s="72"/>
    </row>
    <row r="26" spans="7:19" x14ac:dyDescent="0.35">
      <c r="N26" s="59" t="s">
        <v>151</v>
      </c>
    </row>
    <row r="28" spans="7:19" x14ac:dyDescent="0.35">
      <c r="G28" s="59" t="s">
        <v>145</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30"/>
  <sheetViews>
    <sheetView zoomScale="98" zoomScaleNormal="98" workbookViewId="0"/>
  </sheetViews>
  <sheetFormatPr defaultRowHeight="14.5" x14ac:dyDescent="0.35"/>
  <cols>
    <col min="1" max="1" width="4.26953125" style="33" customWidth="1"/>
    <col min="2" max="2" width="11" style="33" customWidth="1"/>
    <col min="3" max="3" width="11.90625" style="33" customWidth="1"/>
    <col min="4" max="7" width="8.7265625" style="33" customWidth="1"/>
    <col min="8" max="10" width="8.7265625" style="33"/>
    <col min="11" max="11" width="9.90625" style="33" customWidth="1"/>
    <col min="12" max="12" width="11.81640625" style="33" bestFit="1" customWidth="1"/>
    <col min="13" max="13" width="3.54296875" style="33" customWidth="1"/>
    <col min="14" max="16" width="10" style="33" customWidth="1"/>
    <col min="17" max="17" width="11.26953125" style="33" customWidth="1"/>
    <col min="18" max="18" width="10" style="33" customWidth="1"/>
    <col min="19" max="21" width="8.7265625" style="33"/>
    <col min="22" max="22" width="12.36328125" style="33" bestFit="1" customWidth="1"/>
    <col min="23" max="16384" width="8.7265625" style="33"/>
  </cols>
  <sheetData>
    <row r="1" spans="1:44" ht="18.5" x14ac:dyDescent="0.45">
      <c r="A1" s="57" t="s">
        <v>142</v>
      </c>
      <c r="D1" s="57" t="s">
        <v>144</v>
      </c>
      <c r="H1" s="58" t="s">
        <v>150</v>
      </c>
      <c r="N1" s="57" t="s">
        <v>143</v>
      </c>
      <c r="AO1" s="33" t="s">
        <v>140</v>
      </c>
      <c r="AQ1" s="33">
        <f>((10-AR1)-5)/5</f>
        <v>0</v>
      </c>
      <c r="AR1" s="33">
        <v>5</v>
      </c>
    </row>
    <row r="2" spans="1:44" x14ac:dyDescent="0.35">
      <c r="C2" s="40"/>
      <c r="N2" s="45"/>
      <c r="O2" s="55" t="s">
        <v>130</v>
      </c>
      <c r="P2" s="55" t="s">
        <v>131</v>
      </c>
      <c r="Q2" s="56" t="s">
        <v>136</v>
      </c>
    </row>
    <row r="3" spans="1:44" x14ac:dyDescent="0.35">
      <c r="C3" s="40"/>
      <c r="N3" s="48" t="s">
        <v>121</v>
      </c>
      <c r="O3" s="49">
        <f>SUM('Hodgepodge of formulas'!C6:C55)*PM_Trials</f>
        <v>49999.999999999971</v>
      </c>
      <c r="P3" s="50">
        <f ca="1">'Hodgepodge of formulas'!AK2</f>
        <v>357278.07332210965</v>
      </c>
      <c r="Q3" s="51">
        <f ca="1">100*(P3-O3)/O3</f>
        <v>614.55614664421967</v>
      </c>
      <c r="AP3" s="33" t="str">
        <f>"Final Wealth Distribution - "&amp;INDEX(AQ9:AQ10,AQ8)</f>
        <v>Final Wealth Distribution - Additive</v>
      </c>
    </row>
    <row r="4" spans="1:44" x14ac:dyDescent="0.35">
      <c r="C4" s="40"/>
      <c r="N4" s="48" t="s">
        <v>120</v>
      </c>
      <c r="O4" s="52">
        <f>AVERAGE('Hodgepodge of formulas'!C6:C55)</f>
        <v>9.9999999999999947</v>
      </c>
      <c r="P4" s="50">
        <f ca="1">'Hodgepodge of formulas'!AK3</f>
        <v>71.45561466442193</v>
      </c>
      <c r="Q4" s="51"/>
    </row>
    <row r="5" spans="1:44" x14ac:dyDescent="0.35">
      <c r="N5" s="47">
        <v>0.9</v>
      </c>
      <c r="O5" s="45"/>
      <c r="P5" s="50">
        <f ca="1">PERCENTILE( OFFSET( Agent_01, 0, 0,, 50 ),N5)</f>
        <v>111.00738806726942</v>
      </c>
      <c r="Q5" s="45"/>
    </row>
    <row r="7" spans="1:44" x14ac:dyDescent="0.35">
      <c r="V7" s="40"/>
      <c r="W7" s="40"/>
      <c r="X7" s="41"/>
    </row>
    <row r="8" spans="1:44" x14ac:dyDescent="0.35">
      <c r="V8" s="40"/>
      <c r="W8" s="40"/>
      <c r="X8" s="42"/>
      <c r="AQ8" s="33">
        <v>1</v>
      </c>
    </row>
    <row r="9" spans="1:44" x14ac:dyDescent="0.35">
      <c r="AQ9" s="33" t="s">
        <v>128</v>
      </c>
    </row>
    <row r="10" spans="1:44" x14ac:dyDescent="0.35">
      <c r="AQ10" s="33" t="s">
        <v>129</v>
      </c>
    </row>
    <row r="11" spans="1:44" x14ac:dyDescent="0.35">
      <c r="F11" s="46" t="s">
        <v>141</v>
      </c>
      <c r="G11" s="47">
        <v>0.1</v>
      </c>
      <c r="AO11" s="33" t="s">
        <v>132</v>
      </c>
    </row>
    <row r="12" spans="1:44" x14ac:dyDescent="0.35">
      <c r="AO12" s="33" t="s">
        <v>133</v>
      </c>
    </row>
    <row r="13" spans="1:44" x14ac:dyDescent="0.35">
      <c r="AO13" s="33" t="str">
        <f>INDEX(AO14:AO15,AQ8)</f>
        <v>Wealth in year N PLUS Normal(IQ,Sigma)</v>
      </c>
    </row>
    <row r="14" spans="1:44" x14ac:dyDescent="0.35">
      <c r="AO14" s="33" t="s">
        <v>135</v>
      </c>
    </row>
    <row r="15" spans="1:44" x14ac:dyDescent="0.35">
      <c r="E15" s="40"/>
      <c r="P15" s="35"/>
      <c r="AO15" s="33" t="s">
        <v>134</v>
      </c>
    </row>
    <row r="17" spans="1:22" x14ac:dyDescent="0.35">
      <c r="K17" s="34"/>
      <c r="L17" s="36"/>
      <c r="V17" s="37"/>
    </row>
    <row r="18" spans="1:22" x14ac:dyDescent="0.35">
      <c r="E18" s="41"/>
      <c r="F18" s="40"/>
      <c r="L18" s="38"/>
    </row>
    <row r="20" spans="1:22" x14ac:dyDescent="0.35">
      <c r="E20" s="43" t="s">
        <v>126</v>
      </c>
      <c r="F20" s="43" t="s">
        <v>127</v>
      </c>
    </row>
    <row r="21" spans="1:22" x14ac:dyDescent="0.35">
      <c r="C21" s="54"/>
      <c r="E21" s="39">
        <v>0.2</v>
      </c>
      <c r="F21" s="39">
        <v>0.3</v>
      </c>
    </row>
    <row r="26" spans="1:22" x14ac:dyDescent="0.35">
      <c r="A26" s="45"/>
      <c r="B26" s="45"/>
      <c r="N26" s="47">
        <v>0.25</v>
      </c>
      <c r="O26" s="47">
        <v>0.5</v>
      </c>
      <c r="P26" s="47">
        <v>0.75</v>
      </c>
      <c r="Q26" s="47">
        <v>0.99</v>
      </c>
      <c r="R26" s="47">
        <v>1</v>
      </c>
    </row>
    <row r="27" spans="1:22" x14ac:dyDescent="0.35">
      <c r="A27" s="45"/>
      <c r="B27" s="45"/>
    </row>
    <row r="28" spans="1:22" x14ac:dyDescent="0.35">
      <c r="A28" s="45"/>
      <c r="B28" s="45"/>
    </row>
    <row r="29" spans="1:22" x14ac:dyDescent="0.35">
      <c r="A29" s="45"/>
      <c r="B29" s="45"/>
    </row>
    <row r="30" spans="1:22" x14ac:dyDescent="0.35">
      <c r="A30" s="45"/>
      <c r="B30" s="45"/>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4</xdr:col>
                    <xdr:colOff>558800</xdr:colOff>
                    <xdr:row>0</xdr:row>
                    <xdr:rowOff>63500</xdr:rowOff>
                  </from>
                  <to>
                    <xdr:col>6</xdr:col>
                    <xdr:colOff>482600</xdr:colOff>
                    <xdr:row>1</xdr:row>
                    <xdr:rowOff>12700</xdr:rowOff>
                  </to>
                </anchor>
              </controlPr>
            </control>
          </mc:Choice>
        </mc:AlternateContent>
        <mc:AlternateContent xmlns:mc="http://schemas.openxmlformats.org/markup-compatibility/2006">
          <mc:Choice Requires="x14">
            <control shapeId="1081" r:id="rId5" name="Spinner 57">
              <controlPr defaultSize="0" autoPict="0">
                <anchor moveWithCells="1" sizeWithCells="1">
                  <from>
                    <xdr:col>2</xdr:col>
                    <xdr:colOff>298450</xdr:colOff>
                    <xdr:row>13</xdr:row>
                    <xdr:rowOff>31750</xdr:rowOff>
                  </from>
                  <to>
                    <xdr:col>2</xdr:col>
                    <xdr:colOff>704850</xdr:colOff>
                    <xdr:row>14</xdr:row>
                    <xdr:rowOff>101600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7"/>
  <sheetViews>
    <sheetView zoomScale="25" zoomScaleNormal="25" workbookViewId="0"/>
  </sheetViews>
  <sheetFormatPr defaultRowHeight="14.5" x14ac:dyDescent="0.35"/>
  <cols>
    <col min="2" max="2" width="12" bestFit="1" customWidth="1"/>
    <col min="3" max="3" width="11.90625" customWidth="1"/>
    <col min="4" max="4" width="13.54296875" bestFit="1" customWidth="1"/>
    <col min="5" max="11" width="8.81640625" bestFit="1" customWidth="1"/>
    <col min="12" max="12" width="9.6328125" customWidth="1"/>
    <col min="13" max="18" width="8.81640625" bestFit="1" customWidth="1"/>
    <col min="19" max="19" width="11.26953125" customWidth="1"/>
    <col min="20" max="20" width="11.90625" customWidth="1"/>
    <col min="21" max="21" width="8.81640625" bestFit="1" customWidth="1"/>
    <col min="22" max="22" width="10.1796875" customWidth="1"/>
    <col min="23" max="23" width="10.81640625" customWidth="1"/>
    <col min="25" max="25" width="10.6328125" customWidth="1"/>
    <col min="26" max="27" width="8.81640625" bestFit="1" customWidth="1"/>
    <col min="28" max="28" width="13" bestFit="1" customWidth="1"/>
    <col min="29" max="29" width="8.81640625" bestFit="1" customWidth="1"/>
    <col min="30" max="30" width="12.36328125" bestFit="1" customWidth="1"/>
    <col min="31" max="35" width="8.81640625" bestFit="1" customWidth="1"/>
    <col min="36" max="36" width="11.90625" bestFit="1" customWidth="1"/>
    <col min="37" max="37" width="11.36328125" customWidth="1"/>
    <col min="38" max="39" width="10.26953125" bestFit="1" customWidth="1"/>
    <col min="40" max="46" width="8.81640625" bestFit="1" customWidth="1"/>
  </cols>
  <sheetData>
    <row r="1" spans="1:40" ht="15" thickBot="1" x14ac:dyDescent="0.4">
      <c r="B1" t="s">
        <v>124</v>
      </c>
      <c r="C1" t="s">
        <v>125</v>
      </c>
      <c r="D1" t="s">
        <v>21</v>
      </c>
      <c r="E1">
        <f ca="1">MIN('Hodgepodge of formulas'!D58:W107)</f>
        <v>0.51165803063042536</v>
      </c>
      <c r="P1" s="24" t="s">
        <v>118</v>
      </c>
      <c r="Q1" s="24" t="s">
        <v>119</v>
      </c>
      <c r="V1" t="s">
        <v>122</v>
      </c>
      <c r="W1" s="22">
        <f ca="1">STDEV( OFFSET( Agent_01, 0, 0,, 50 ))</f>
        <v>31.477941440559871</v>
      </c>
      <c r="AG1" t="s">
        <v>137</v>
      </c>
      <c r="AH1">
        <f>EXP(AH3)</f>
        <v>1</v>
      </c>
    </row>
    <row r="2" spans="1:40" ht="15" thickBot="1" x14ac:dyDescent="0.4">
      <c r="B2">
        <v>5.8380000000000003E-3</v>
      </c>
      <c r="C2" s="30">
        <v>0.01</v>
      </c>
      <c r="D2" s="25">
        <f>MAX('Wealth Simulator'!G11,0.01)</f>
        <v>0.1</v>
      </c>
      <c r="F2" s="15" t="s">
        <v>22</v>
      </c>
      <c r="G2" s="16" t="s">
        <v>92</v>
      </c>
      <c r="H2" s="16"/>
      <c r="I2" s="20">
        <f>'Wealth Simulator'!AQ8</f>
        <v>1</v>
      </c>
      <c r="K2" s="15" t="s">
        <v>115</v>
      </c>
      <c r="L2" s="28" t="s">
        <v>94</v>
      </c>
      <c r="O2" t="s">
        <v>117</v>
      </c>
      <c r="P2" s="24">
        <v>100</v>
      </c>
      <c r="Q2" s="24">
        <v>15</v>
      </c>
      <c r="V2" t="s">
        <v>123</v>
      </c>
      <c r="W2" s="26">
        <f ca="1">SKEW( OFFSET( Agent_01, 0, 0,, 50 ))</f>
        <v>2.0207421307891753</v>
      </c>
      <c r="AG2" t="s">
        <v>138</v>
      </c>
      <c r="AH2">
        <f>1/Alpha</f>
        <v>1</v>
      </c>
      <c r="AJ2" t="s">
        <v>121</v>
      </c>
      <c r="AK2" s="27">
        <f ca="1">SUM( OFFSET( Agent_01, 0, 0,, 50 ))</f>
        <v>357278.07332210965</v>
      </c>
    </row>
    <row r="3" spans="1:40" ht="15" thickBot="1" x14ac:dyDescent="0.4">
      <c r="B3">
        <v>2.0000000000000002E-5</v>
      </c>
      <c r="D3">
        <v>10</v>
      </c>
      <c r="F3" s="17"/>
      <c r="G3" s="18" t="s">
        <v>93</v>
      </c>
      <c r="H3" s="18"/>
      <c r="I3" s="19"/>
      <c r="K3" s="29">
        <f>'Wealth Simulator'!E21</f>
        <v>0.2</v>
      </c>
      <c r="L3" s="29">
        <f>'Wealth Simulator'!F21</f>
        <v>0.3</v>
      </c>
      <c r="AE3" t="s">
        <v>116</v>
      </c>
      <c r="AG3" s="53" t="s">
        <v>139</v>
      </c>
      <c r="AH3">
        <f>'Wealth Simulator'!AQ1</f>
        <v>0</v>
      </c>
      <c r="AJ3" t="s">
        <v>120</v>
      </c>
      <c r="AK3" s="31">
        <f ca="1">AVERAGE( OFFSET( Agent_01, 0, 0,, 50 ))</f>
        <v>71.45561466442193</v>
      </c>
    </row>
    <row r="4" spans="1:40" x14ac:dyDescent="0.35">
      <c r="C4">
        <f>INDEX(D3:D4,I2)</f>
        <v>10</v>
      </c>
      <c r="D4">
        <v>1.1542532774452801E-5</v>
      </c>
      <c r="AE4">
        <f>(AC6-AC55)/49</f>
        <v>1.424294616759705</v>
      </c>
      <c r="AI4">
        <f>SUM(AI6:AI55)</f>
        <v>1</v>
      </c>
      <c r="AJ4" s="21">
        <f t="array" ref="AJ4:AJ8">TRANSPOSE('Wealth Simulator'!N26:R26)</f>
        <v>0.25</v>
      </c>
      <c r="AK4" s="32">
        <f ca="1">PERCENTILE( OFFSET( Agent_01, 0, 0,, 50 ),AJ4)</f>
        <v>50.164586107537716</v>
      </c>
      <c r="AL4" s="27">
        <f ca="1">SUMIF( OFFSET( Agent_01, 0, 0,, 50 ),"&lt;"&amp;AK4)</f>
        <v>52143.553090024339</v>
      </c>
      <c r="AM4" s="27">
        <f ca="1">AL4</f>
        <v>52143.553090024339</v>
      </c>
      <c r="AN4" s="25">
        <f ca="1">AM4/$AK$2</f>
        <v>0.14594669246050682</v>
      </c>
    </row>
    <row r="5" spans="1:40" x14ac:dyDescent="0.35">
      <c r="B5" t="s">
        <v>0</v>
      </c>
      <c r="D5" t="s">
        <v>95</v>
      </c>
      <c r="E5" t="s">
        <v>96</v>
      </c>
      <c r="F5" t="s">
        <v>97</v>
      </c>
      <c r="G5" t="s">
        <v>98</v>
      </c>
      <c r="H5" t="s">
        <v>99</v>
      </c>
      <c r="I5" t="s">
        <v>100</v>
      </c>
      <c r="J5" t="s">
        <v>101</v>
      </c>
      <c r="K5" t="s">
        <v>102</v>
      </c>
      <c r="L5" t="s">
        <v>103</v>
      </c>
      <c r="M5" t="s">
        <v>104</v>
      </c>
      <c r="N5" t="s">
        <v>105</v>
      </c>
      <c r="O5" t="s">
        <v>106</v>
      </c>
      <c r="P5" t="s">
        <v>107</v>
      </c>
      <c r="Q5" t="s">
        <v>108</v>
      </c>
      <c r="R5" t="s">
        <v>109</v>
      </c>
      <c r="S5" t="s">
        <v>110</v>
      </c>
      <c r="T5" t="s">
        <v>111</v>
      </c>
      <c r="U5" t="s">
        <v>112</v>
      </c>
      <c r="V5" t="s">
        <v>113</v>
      </c>
      <c r="W5" t="s">
        <v>114</v>
      </c>
      <c r="AH5">
        <v>0</v>
      </c>
      <c r="AI5">
        <f>_xlfn.BETA.DIST(AH5,Alpha,Beta,TRUE)</f>
        <v>0</v>
      </c>
      <c r="AJ5" s="21">
        <v>0.5</v>
      </c>
      <c r="AK5" s="32">
        <f ca="1">PERCENTILE( OFFSET( Agent_01, 0, 0,, 50 ),AJ5)</f>
        <v>64.111838203601664</v>
      </c>
      <c r="AL5" s="27">
        <f ca="1">SUMIF( OFFSET( Agent_01, 0, 0,, 50 ),"&lt;"&amp;AK5)</f>
        <v>123110.09808189195</v>
      </c>
      <c r="AM5" s="27">
        <f ca="1">AL5-AL4</f>
        <v>70966.544991867617</v>
      </c>
      <c r="AN5" s="25">
        <f t="shared" ref="AN5:AN8" ca="1" si="0">AM5/$AK$2</f>
        <v>0.19863112318086931</v>
      </c>
    </row>
    <row r="6" spans="1:40" x14ac:dyDescent="0.35">
      <c r="A6" t="s">
        <v>42</v>
      </c>
      <c r="B6">
        <f t="shared" ref="B6:B37" si="1">NORMINV($AB6,$P$2,$Q$2)</f>
        <v>134.8952181106126</v>
      </c>
      <c r="C6">
        <f>$C$4*AI6*50</f>
        <v>10</v>
      </c>
      <c r="D6">
        <f t="shared" ref="D6:D37" ca="1" si="2">CHOOSE($I$2,C6+D58,C6*(1+D58))*IF($K$3&gt;Z58,(1+$L$3),1)</f>
        <v>14.591146353762506</v>
      </c>
      <c r="E6">
        <f t="shared" ref="E6:E37" ca="1" si="3">CHOOSE($I$2,D6+E58,D6*(1+E58))*IF($K$3&gt;AA58,(1+$L$3),1)</f>
        <v>20.94342313502376</v>
      </c>
      <c r="F6">
        <f t="shared" ref="F6:F37" ca="1" si="4">CHOOSE($I$2,E6+F58,E6*(1+F58))*IF($K$3&gt;AB58,(1+$L$3),1)</f>
        <v>22.328779469582116</v>
      </c>
      <c r="G6">
        <f t="shared" ref="G6:G37" ca="1" si="5">CHOOSE($I$2,F6+G58,F6*(1+G58))*IF($K$3&gt;AC58,(1+$L$3),1)</f>
        <v>23.717540371718894</v>
      </c>
      <c r="H6">
        <f t="shared" ref="H6:H37" ca="1" si="6">CHOOSE($I$2,G6+H58,G6*(1+H58))*IF($K$3&gt;AD58,(1+$L$3),1)</f>
        <v>24.972067650458936</v>
      </c>
      <c r="I6">
        <f t="shared" ref="I6:I37" ca="1" si="7">CHOOSE($I$2,H6+I58,H6*(1+I58))*IF($K$3&gt;AE58,(1+$L$3),1)</f>
        <v>26.202844669590799</v>
      </c>
      <c r="J6">
        <f t="shared" ref="J6:J37" ca="1" si="8">CHOOSE($I$2,I6+J58,I6*(1+J58))*IF($K$3&gt;AF58,(1+$L$3),1)</f>
        <v>27.49168697123859</v>
      </c>
      <c r="K6">
        <f t="shared" ref="K6:K37" ca="1" si="9">CHOOSE($I$2,J6+K58,J6*(1+K58))*IF($K$3&gt;AG58,(1+$L$3),1)</f>
        <v>28.872368580680977</v>
      </c>
      <c r="L6">
        <f t="shared" ref="L6:L37" ca="1" si="10">CHOOSE($I$2,K6+L58,K6*(1+L58))*IF($K$3&gt;AH58,(1+$L$3),1)</f>
        <v>30.3349977719013</v>
      </c>
      <c r="M6">
        <f t="shared" ref="M6:M37" ca="1" si="11">CHOOSE($I$2,L6+M58,L6*(1+M58))*IF($K$3&gt;AI58,(1+$L$3),1)</f>
        <v>31.733611068519746</v>
      </c>
      <c r="N6">
        <f t="shared" ref="N6:N37" ca="1" si="12">CHOOSE($I$2,M6+N58,M6*(1+N58))*IF($K$3&gt;AJ58,(1+$L$3),1)</f>
        <v>33.107367522823751</v>
      </c>
      <c r="O6">
        <f t="shared" ref="O6:O37" ca="1" si="13">CHOOSE($I$2,N6+O58,N6*(1+O58))*IF($K$3&gt;AK58,(1+$L$3),1)</f>
        <v>34.484794910462618</v>
      </c>
      <c r="P6">
        <f t="shared" ref="P6:P37" ca="1" si="14">CHOOSE($I$2,O6+P58,O6*(1+P58))*IF($K$3&gt;AL58,(1+$L$3),1)</f>
        <v>35.921371034958327</v>
      </c>
      <c r="Q6">
        <f t="shared" ref="Q6:Q37" ca="1" si="15">CHOOSE($I$2,P6+Q58,P6*(1+Q58))*IF($K$3&gt;AM58,(1+$L$3),1)</f>
        <v>48.432801044463325</v>
      </c>
      <c r="R6">
        <f t="shared" ref="R6:R37" ca="1" si="16">CHOOSE($I$2,Q6+R58,Q6*(1+R58))*IF($K$3&gt;AN58,(1+$L$3),1)</f>
        <v>64.721264728115173</v>
      </c>
      <c r="S6">
        <f t="shared" ref="S6:S37" ca="1" si="17">CHOOSE($I$2,R6+S58,R6*(1+S58))*IF($K$3&gt;AO58,(1+$L$3),1)</f>
        <v>66.113506388880012</v>
      </c>
      <c r="T6">
        <f t="shared" ref="T6:T37" ca="1" si="18">CHOOSE($I$2,S6+T58,S6*(1+T58))*IF($K$3&gt;AP58,(1+$L$3),1)</f>
        <v>67.325481655238875</v>
      </c>
      <c r="U6">
        <f t="shared" ref="U6:U37" ca="1" si="19">CHOOSE($I$2,T6+U58,T6*(1+U58))*IF($K$3&gt;AQ58,(1+$L$3),1)</f>
        <v>68.784231402842835</v>
      </c>
      <c r="V6">
        <f t="shared" ref="V6:V37" ca="1" si="20">CHOOSE($I$2,U6+V58,U6*(1+V58))*IF($K$3&gt;AR58,(1+$L$3),1)</f>
        <v>70.166821340100313</v>
      </c>
      <c r="W6">
        <f t="shared" ref="W6:W37" ca="1" si="21">CHOOSE($I$2,V6+W58,V6*(1+W58))*IF($K$3&gt;AS58,(1+$L$3),1)</f>
        <v>93.194715935426643</v>
      </c>
      <c r="Y6" s="22">
        <f ca="1">MIN( OFFSET( Agent_01, 0, 0,, 50 ))</f>
        <v>25.281066522820971</v>
      </c>
      <c r="Z6">
        <f t="array" aca="1" ref="Z6:Z31" ca="1">FREQUENCY( OFFSET( Agent_01, 0, 0,, 50 ), Y7:Y31 )</f>
        <v>533</v>
      </c>
      <c r="AB6">
        <v>0.99</v>
      </c>
      <c r="AC6">
        <f t="shared" ref="AC6:AC37" si="22">NORMINV($AB6,$P$2,$Q$2)</f>
        <v>134.8952181106126</v>
      </c>
      <c r="AE6" s="22">
        <f>AC55</f>
        <v>65.104781889387056</v>
      </c>
      <c r="AF6">
        <f t="shared" ref="AF6:AF37" si="23">NORMDIST(AE6,$P$2,$Q$2,FALSE)</f>
        <v>1.776809480230446E-3</v>
      </c>
      <c r="AH6">
        <v>0.02</v>
      </c>
      <c r="AI6">
        <f t="shared" ref="AI6:AI37" si="24">_xlfn.BETA.DIST(AH6,Alpha,Beta,TRUE)-_xlfn.BETA.DIST(AH5,Alpha,Beta,TRUE)</f>
        <v>0.02</v>
      </c>
      <c r="AJ6" s="21">
        <v>0.75</v>
      </c>
      <c r="AK6" s="32">
        <f ca="1">PERCENTILE( OFFSET( Agent_01, 0, 0,, 50 ),AJ6)</f>
        <v>84.849695256944926</v>
      </c>
      <c r="AL6" s="27">
        <f ca="1">SUMIF( OFFSET( Agent_01, 0, 0,, 50 ),"&lt;"&amp;AK6)</f>
        <v>214850.07457136584</v>
      </c>
      <c r="AM6" s="27">
        <f t="shared" ref="AM6:AM8" ca="1" si="25">AL6-AL5</f>
        <v>91739.976489473891</v>
      </c>
      <c r="AN6" s="25">
        <f t="shared" ca="1" si="0"/>
        <v>0.25677471790093392</v>
      </c>
    </row>
    <row r="7" spans="1:40" x14ac:dyDescent="0.35">
      <c r="A7" t="s">
        <v>62</v>
      </c>
      <c r="B7">
        <f t="shared" si="1"/>
        <v>128.21190412226875</v>
      </c>
      <c r="C7">
        <f t="shared" ref="C7:C55" si="26">$C$4*AI7*50</f>
        <v>10.000000000000004</v>
      </c>
      <c r="D7">
        <f t="shared" ca="1" si="2"/>
        <v>11.358503050819152</v>
      </c>
      <c r="E7">
        <f t="shared" ca="1" si="3"/>
        <v>16.536518421636956</v>
      </c>
      <c r="F7">
        <f t="shared" ca="1" si="4"/>
        <v>17.675942454565746</v>
      </c>
      <c r="G7">
        <f t="shared" ca="1" si="5"/>
        <v>24.543501441055113</v>
      </c>
      <c r="H7">
        <f t="shared" ca="1" si="6"/>
        <v>25.907465643183151</v>
      </c>
      <c r="I7">
        <f t="shared" ca="1" si="7"/>
        <v>35.300874350994242</v>
      </c>
      <c r="J7">
        <f t="shared" ca="1" si="8"/>
        <v>36.542666100815154</v>
      </c>
      <c r="K7">
        <f t="shared" ca="1" si="9"/>
        <v>37.850780874784519</v>
      </c>
      <c r="L7">
        <f t="shared" ca="1" si="10"/>
        <v>39.205389956166592</v>
      </c>
      <c r="M7">
        <f t="shared" ca="1" si="11"/>
        <v>40.679641297543476</v>
      </c>
      <c r="N7">
        <f t="shared" ca="1" si="12"/>
        <v>41.899012216157807</v>
      </c>
      <c r="O7">
        <f t="shared" ca="1" si="13"/>
        <v>43.308575442884674</v>
      </c>
      <c r="P7">
        <f t="shared" ca="1" si="14"/>
        <v>44.807517746724969</v>
      </c>
      <c r="Q7">
        <f t="shared" ca="1" si="15"/>
        <v>46.156977630696339</v>
      </c>
      <c r="R7">
        <f t="shared" ca="1" si="16"/>
        <v>47.384381335080882</v>
      </c>
      <c r="S7">
        <f t="shared" ca="1" si="17"/>
        <v>48.639300621613359</v>
      </c>
      <c r="T7">
        <f t="shared" ca="1" si="18"/>
        <v>49.84174634562406</v>
      </c>
      <c r="U7">
        <f t="shared" ca="1" si="19"/>
        <v>50.973635346158176</v>
      </c>
      <c r="V7">
        <f t="shared" ca="1" si="20"/>
        <v>52.285250975367852</v>
      </c>
      <c r="W7">
        <f t="shared" ca="1" si="21"/>
        <v>53.534592002901164</v>
      </c>
      <c r="Y7" s="23">
        <f t="shared" ref="Y7:Y30" ca="1" si="27">Y6 + ( $Y$31 - $Y$6 ) / 25</f>
        <v>41.184105792040299</v>
      </c>
      <c r="Z7">
        <f ca="1"/>
        <v>1380</v>
      </c>
      <c r="AB7">
        <f>AB6-0.02</f>
        <v>0.97</v>
      </c>
      <c r="AC7">
        <f t="shared" si="22"/>
        <v>128.21190412226875</v>
      </c>
      <c r="AE7" s="22">
        <f>AE6+$AE$4</f>
        <v>66.529076506146765</v>
      </c>
      <c r="AF7">
        <f t="shared" si="23"/>
        <v>2.2060529995336885E-3</v>
      </c>
      <c r="AH7">
        <v>0.04</v>
      </c>
      <c r="AI7">
        <f t="shared" si="24"/>
        <v>2.0000000000000007E-2</v>
      </c>
      <c r="AJ7" s="21">
        <v>0.99</v>
      </c>
      <c r="AK7" s="32">
        <f ca="1">PERCENTILE( OFFSET( Agent_01, 0, 0,, 50 ),AJ7)</f>
        <v>177.25518882780969</v>
      </c>
      <c r="AL7" s="27">
        <f ca="1">SUMIF( OFFSET( Agent_01, 0, 0,, 50 ),"&lt;"&amp;AK7)</f>
        <v>346401.40661864454</v>
      </c>
      <c r="AM7" s="27">
        <f t="shared" ca="1" si="25"/>
        <v>131551.3320472787</v>
      </c>
      <c r="AN7" s="25">
        <f t="shared" ca="1" si="0"/>
        <v>0.36820432562251459</v>
      </c>
    </row>
    <row r="8" spans="1:40" x14ac:dyDescent="0.35">
      <c r="A8" t="s">
        <v>63</v>
      </c>
      <c r="B8">
        <f t="shared" si="1"/>
        <v>124.67280440427207</v>
      </c>
      <c r="C8">
        <f t="shared" si="26"/>
        <v>9.9999999999999947</v>
      </c>
      <c r="D8">
        <f t="shared" ca="1" si="2"/>
        <v>11.281497806489838</v>
      </c>
      <c r="E8">
        <f t="shared" ca="1" si="3"/>
        <v>12.678485502365799</v>
      </c>
      <c r="F8">
        <f t="shared" ca="1" si="4"/>
        <v>13.987646212159293</v>
      </c>
      <c r="G8">
        <f t="shared" ca="1" si="5"/>
        <v>19.859512846337353</v>
      </c>
      <c r="H8">
        <f t="shared" ca="1" si="6"/>
        <v>21.22090258718314</v>
      </c>
      <c r="I8">
        <f t="shared" ca="1" si="7"/>
        <v>28.839721935685841</v>
      </c>
      <c r="J8">
        <f t="shared" ca="1" si="8"/>
        <v>30.148613534441079</v>
      </c>
      <c r="K8">
        <f t="shared" ca="1" si="9"/>
        <v>31.366137051148367</v>
      </c>
      <c r="L8">
        <f t="shared" ca="1" si="10"/>
        <v>32.740426046600788</v>
      </c>
      <c r="M8">
        <f t="shared" ca="1" si="11"/>
        <v>44.138113402891342</v>
      </c>
      <c r="N8">
        <f t="shared" ca="1" si="12"/>
        <v>45.384316180796056</v>
      </c>
      <c r="O8">
        <f t="shared" ca="1" si="13"/>
        <v>46.552598902422822</v>
      </c>
      <c r="P8">
        <f t="shared" ca="1" si="14"/>
        <v>62.10063233946056</v>
      </c>
      <c r="Q8">
        <f t="shared" ca="1" si="15"/>
        <v>82.320087498643019</v>
      </c>
      <c r="R8">
        <f t="shared" ca="1" si="16"/>
        <v>83.524989032737906</v>
      </c>
      <c r="S8">
        <f t="shared" ca="1" si="17"/>
        <v>84.676335000181879</v>
      </c>
      <c r="T8">
        <f t="shared" ca="1" si="18"/>
        <v>111.75095287063907</v>
      </c>
      <c r="U8">
        <f t="shared" ca="1" si="19"/>
        <v>113.00806262292677</v>
      </c>
      <c r="V8">
        <f t="shared" ca="1" si="20"/>
        <v>114.38092791609968</v>
      </c>
      <c r="W8">
        <f t="shared" ca="1" si="21"/>
        <v>115.66806460720466</v>
      </c>
      <c r="Y8" s="23">
        <f t="shared" ca="1" si="27"/>
        <v>57.087145061259619</v>
      </c>
      <c r="Z8">
        <f ca="1"/>
        <v>1218</v>
      </c>
      <c r="AB8">
        <f t="shared" ref="AB8:AB55" si="28">AB7-0.02</f>
        <v>0.95</v>
      </c>
      <c r="AC8">
        <f t="shared" si="22"/>
        <v>124.67280440427207</v>
      </c>
      <c r="AE8" s="22">
        <f t="shared" ref="AE8:AE55" si="29">AE7+$AE$4</f>
        <v>67.953371122906475</v>
      </c>
      <c r="AF8">
        <f t="shared" si="23"/>
        <v>2.7144096644764583E-3</v>
      </c>
      <c r="AH8">
        <v>0.06</v>
      </c>
      <c r="AI8">
        <f t="shared" si="24"/>
        <v>1.999999999999999E-2</v>
      </c>
      <c r="AJ8" s="21">
        <v>1</v>
      </c>
      <c r="AK8" s="32">
        <f ca="1">PERCENTILE( OFFSET( Agent_01, 0, 0,, 50 ),AJ8)</f>
        <v>422.85704825330407</v>
      </c>
      <c r="AL8" s="27">
        <f ca="1">SUMIF( OFFSET( Agent_01, 0, 0,, 50 ),"&lt;"&amp;AK8)</f>
        <v>356855.21627385623</v>
      </c>
      <c r="AM8" s="27">
        <f t="shared" ca="1" si="25"/>
        <v>10453.809655211691</v>
      </c>
      <c r="AN8" s="25">
        <f t="shared" ca="1" si="0"/>
        <v>2.9259589198990375E-2</v>
      </c>
    </row>
    <row r="9" spans="1:40" x14ac:dyDescent="0.35">
      <c r="A9" t="s">
        <v>64</v>
      </c>
      <c r="B9">
        <f t="shared" si="1"/>
        <v>122.13686542268755</v>
      </c>
      <c r="C9">
        <f t="shared" si="26"/>
        <v>9.9999999999999947</v>
      </c>
      <c r="D9">
        <f t="shared" ca="1" si="2"/>
        <v>11.31003833136411</v>
      </c>
      <c r="E9">
        <f t="shared" ca="1" si="3"/>
        <v>12.457691236886278</v>
      </c>
      <c r="F9">
        <f t="shared" ca="1" si="4"/>
        <v>13.840673267032304</v>
      </c>
      <c r="G9">
        <f t="shared" ca="1" si="5"/>
        <v>15.02133131162347</v>
      </c>
      <c r="H9">
        <f t="shared" ca="1" si="6"/>
        <v>16.306549916251225</v>
      </c>
      <c r="I9">
        <f t="shared" ca="1" si="7"/>
        <v>17.751635508610509</v>
      </c>
      <c r="J9">
        <f t="shared" ca="1" si="8"/>
        <v>24.604836174862282</v>
      </c>
      <c r="K9">
        <f t="shared" ca="1" si="9"/>
        <v>33.596358220359249</v>
      </c>
      <c r="L9">
        <f t="shared" ca="1" si="10"/>
        <v>34.911595721598935</v>
      </c>
      <c r="M9">
        <f t="shared" ca="1" si="11"/>
        <v>36.137156233174551</v>
      </c>
      <c r="N9">
        <f t="shared" ca="1" si="12"/>
        <v>37.312132774206326</v>
      </c>
      <c r="O9">
        <f t="shared" ca="1" si="13"/>
        <v>38.506771095065432</v>
      </c>
      <c r="P9">
        <f t="shared" ca="1" si="14"/>
        <v>39.674872681158398</v>
      </c>
      <c r="Q9">
        <f t="shared" ca="1" si="15"/>
        <v>53.369019900400019</v>
      </c>
      <c r="R9">
        <f t="shared" ca="1" si="16"/>
        <v>54.640456286302602</v>
      </c>
      <c r="S9">
        <f t="shared" ca="1" si="17"/>
        <v>55.87410413792599</v>
      </c>
      <c r="T9">
        <f t="shared" ca="1" si="18"/>
        <v>74.22048940419009</v>
      </c>
      <c r="U9">
        <f t="shared" ca="1" si="19"/>
        <v>98.153329251425362</v>
      </c>
      <c r="V9">
        <f t="shared" ca="1" si="20"/>
        <v>99.39181389013082</v>
      </c>
      <c r="W9">
        <f t="shared" ca="1" si="21"/>
        <v>100.62298766245378</v>
      </c>
      <c r="Y9" s="23">
        <f t="shared" ca="1" si="27"/>
        <v>72.99018433047894</v>
      </c>
      <c r="Z9">
        <f ca="1"/>
        <v>783</v>
      </c>
      <c r="AB9">
        <f t="shared" si="28"/>
        <v>0.92999999999999994</v>
      </c>
      <c r="AC9">
        <f t="shared" si="22"/>
        <v>122.13686542268755</v>
      </c>
      <c r="AE9" s="22">
        <f t="shared" si="29"/>
        <v>69.377665739666185</v>
      </c>
      <c r="AF9">
        <f t="shared" si="23"/>
        <v>3.3099330969496446E-3</v>
      </c>
      <c r="AH9">
        <v>0.08</v>
      </c>
      <c r="AI9">
        <f t="shared" si="24"/>
        <v>1.999999999999999E-2</v>
      </c>
      <c r="AJ9" s="21"/>
      <c r="AK9" s="32"/>
      <c r="AL9" s="27"/>
      <c r="AM9" s="27"/>
      <c r="AN9" s="25"/>
    </row>
    <row r="10" spans="1:40" x14ac:dyDescent="0.35">
      <c r="A10" t="s">
        <v>51</v>
      </c>
      <c r="B10">
        <f t="shared" si="1"/>
        <v>120.11132550535324</v>
      </c>
      <c r="C10">
        <f t="shared" si="26"/>
        <v>10.000000000000016</v>
      </c>
      <c r="D10">
        <f t="shared" ca="1" si="2"/>
        <v>11.234674275142883</v>
      </c>
      <c r="E10">
        <f t="shared" ca="1" si="3"/>
        <v>12.399836855898554</v>
      </c>
      <c r="F10">
        <f t="shared" ca="1" si="4"/>
        <v>17.592198452114172</v>
      </c>
      <c r="G10">
        <f t="shared" ca="1" si="5"/>
        <v>18.768053059072507</v>
      </c>
      <c r="H10">
        <f t="shared" ca="1" si="6"/>
        <v>20.176539610763104</v>
      </c>
      <c r="I10">
        <f t="shared" ca="1" si="7"/>
        <v>21.461784400616949</v>
      </c>
      <c r="J10">
        <f t="shared" ca="1" si="8"/>
        <v>22.553778461978816</v>
      </c>
      <c r="K10">
        <f t="shared" ca="1" si="9"/>
        <v>23.74442462631422</v>
      </c>
      <c r="L10">
        <f t="shared" ca="1" si="10"/>
        <v>24.944461129120565</v>
      </c>
      <c r="M10">
        <f t="shared" ca="1" si="11"/>
        <v>26.304496207359467</v>
      </c>
      <c r="N10">
        <f t="shared" ca="1" si="12"/>
        <v>27.812152326833569</v>
      </c>
      <c r="O10">
        <f t="shared" ca="1" si="13"/>
        <v>28.943842735118288</v>
      </c>
      <c r="P10">
        <f t="shared" ca="1" si="14"/>
        <v>30.053635298781121</v>
      </c>
      <c r="Q10">
        <f t="shared" ca="1" si="15"/>
        <v>31.302487466147902</v>
      </c>
      <c r="R10">
        <f t="shared" ca="1" si="16"/>
        <v>32.330064873390739</v>
      </c>
      <c r="S10">
        <f t="shared" ca="1" si="17"/>
        <v>33.564579561529811</v>
      </c>
      <c r="T10">
        <f t="shared" ca="1" si="18"/>
        <v>34.695103862748695</v>
      </c>
      <c r="U10">
        <f t="shared" ca="1" si="19"/>
        <v>46.593868146154605</v>
      </c>
      <c r="V10">
        <f t="shared" ca="1" si="20"/>
        <v>47.898507365201866</v>
      </c>
      <c r="W10">
        <f t="shared" ca="1" si="21"/>
        <v>63.812338120896584</v>
      </c>
      <c r="Y10" s="23">
        <f t="shared" ca="1" si="27"/>
        <v>88.89322359969826</v>
      </c>
      <c r="Z10">
        <f ca="1"/>
        <v>478</v>
      </c>
      <c r="AB10">
        <f t="shared" si="28"/>
        <v>0.90999999999999992</v>
      </c>
      <c r="AC10">
        <f t="shared" si="22"/>
        <v>120.11132550535324</v>
      </c>
      <c r="AD10">
        <v>120</v>
      </c>
      <c r="AE10" s="22">
        <f t="shared" si="29"/>
        <v>70.801960356425894</v>
      </c>
      <c r="AF10">
        <f t="shared" si="23"/>
        <v>3.999884122320164E-3</v>
      </c>
      <c r="AH10">
        <v>0.1</v>
      </c>
      <c r="AI10">
        <f t="shared" si="24"/>
        <v>2.0000000000000032E-2</v>
      </c>
      <c r="AJ10" s="21"/>
      <c r="AK10" s="32"/>
      <c r="AL10" s="27"/>
      <c r="AM10" s="27"/>
      <c r="AN10" s="44">
        <f ca="1">SUM(AN4:AN8)</f>
        <v>0.998816448363815</v>
      </c>
    </row>
    <row r="11" spans="1:40" x14ac:dyDescent="0.35">
      <c r="A11" t="s">
        <v>65</v>
      </c>
      <c r="B11">
        <f t="shared" si="1"/>
        <v>118.39792180054914</v>
      </c>
      <c r="C11">
        <f t="shared" si="26"/>
        <v>9.9999999999999947</v>
      </c>
      <c r="D11">
        <f t="shared" ca="1" si="2"/>
        <v>14.517297924950837</v>
      </c>
      <c r="E11">
        <f t="shared" ca="1" si="3"/>
        <v>15.678561076939616</v>
      </c>
      <c r="F11">
        <f t="shared" ca="1" si="4"/>
        <v>16.952886809925211</v>
      </c>
      <c r="G11">
        <f t="shared" ca="1" si="5"/>
        <v>18.200493620803435</v>
      </c>
      <c r="H11">
        <f t="shared" ca="1" si="6"/>
        <v>19.375075800517518</v>
      </c>
      <c r="I11">
        <f t="shared" ca="1" si="7"/>
        <v>20.681139527878543</v>
      </c>
      <c r="J11">
        <f t="shared" ca="1" si="8"/>
        <v>28.536168130950905</v>
      </c>
      <c r="K11">
        <f t="shared" ca="1" si="9"/>
        <v>38.619574512927336</v>
      </c>
      <c r="L11">
        <f t="shared" ca="1" si="10"/>
        <v>39.908970141382902</v>
      </c>
      <c r="M11">
        <f t="shared" ca="1" si="11"/>
        <v>41.147304485008149</v>
      </c>
      <c r="N11">
        <f t="shared" ca="1" si="12"/>
        <v>42.423585691877925</v>
      </c>
      <c r="O11">
        <f t="shared" ca="1" si="13"/>
        <v>43.430383883749329</v>
      </c>
      <c r="P11">
        <f t="shared" ca="1" si="14"/>
        <v>44.600450683840059</v>
      </c>
      <c r="Q11">
        <f t="shared" ca="1" si="15"/>
        <v>59.506743233383553</v>
      </c>
      <c r="R11">
        <f t="shared" ca="1" si="16"/>
        <v>60.558309275563133</v>
      </c>
      <c r="S11">
        <f t="shared" ca="1" si="17"/>
        <v>79.975040467102858</v>
      </c>
      <c r="T11">
        <f t="shared" ca="1" si="18"/>
        <v>80.882673326576736</v>
      </c>
      <c r="U11">
        <f t="shared" ca="1" si="19"/>
        <v>82.182586140825791</v>
      </c>
      <c r="V11">
        <f t="shared" ca="1" si="20"/>
        <v>83.546095522926777</v>
      </c>
      <c r="W11">
        <f t="shared" ca="1" si="21"/>
        <v>84.594779123544527</v>
      </c>
      <c r="Y11" s="23">
        <f t="shared" ca="1" si="27"/>
        <v>104.79626286891758</v>
      </c>
      <c r="Z11">
        <f ca="1"/>
        <v>252</v>
      </c>
      <c r="AB11">
        <f t="shared" si="28"/>
        <v>0.8899999999999999</v>
      </c>
      <c r="AC11">
        <f t="shared" si="22"/>
        <v>118.39792180054914</v>
      </c>
      <c r="AE11" s="22">
        <f t="shared" si="29"/>
        <v>72.226254973185604</v>
      </c>
      <c r="AF11">
        <f t="shared" si="23"/>
        <v>4.7902698139192122E-3</v>
      </c>
      <c r="AH11">
        <v>0.12</v>
      </c>
      <c r="AI11">
        <f t="shared" si="24"/>
        <v>1.999999999999999E-2</v>
      </c>
      <c r="AJ11" s="21" t="str">
        <f>"0%-"&amp;100*AJ4&amp;"%"</f>
        <v>0%-25%</v>
      </c>
      <c r="AK11" s="32"/>
      <c r="AL11" s="27"/>
      <c r="AM11" s="27"/>
      <c r="AN11" s="25"/>
    </row>
    <row r="12" spans="1:40" x14ac:dyDescent="0.35">
      <c r="A12" t="s">
        <v>66</v>
      </c>
      <c r="B12">
        <f t="shared" si="1"/>
        <v>116.89586693558201</v>
      </c>
      <c r="C12">
        <f t="shared" si="26"/>
        <v>10.000000000000002</v>
      </c>
      <c r="D12">
        <f t="shared" ca="1" si="2"/>
        <v>11.158107698429417</v>
      </c>
      <c r="E12">
        <f t="shared" ca="1" si="3"/>
        <v>12.307070509922445</v>
      </c>
      <c r="F12">
        <f t="shared" ca="1" si="4"/>
        <v>13.416638889753237</v>
      </c>
      <c r="G12">
        <f t="shared" ca="1" si="5"/>
        <v>14.490848311982802</v>
      </c>
      <c r="H12">
        <f t="shared" ca="1" si="6"/>
        <v>20.190611857714302</v>
      </c>
      <c r="I12">
        <f t="shared" ca="1" si="7"/>
        <v>21.554100081369928</v>
      </c>
      <c r="J12">
        <f t="shared" ca="1" si="8"/>
        <v>22.555275988478527</v>
      </c>
      <c r="K12">
        <f t="shared" ca="1" si="9"/>
        <v>23.892422019148132</v>
      </c>
      <c r="L12">
        <f t="shared" ca="1" si="10"/>
        <v>25.162776103487825</v>
      </c>
      <c r="M12">
        <f t="shared" ca="1" si="11"/>
        <v>26.450463344967453</v>
      </c>
      <c r="N12">
        <f t="shared" ca="1" si="12"/>
        <v>27.691290318662411</v>
      </c>
      <c r="O12">
        <f t="shared" ca="1" si="13"/>
        <v>28.964499721487719</v>
      </c>
      <c r="P12">
        <f t="shared" ca="1" si="14"/>
        <v>30.187072438283522</v>
      </c>
      <c r="Q12">
        <f t="shared" ca="1" si="15"/>
        <v>31.420320037427814</v>
      </c>
      <c r="R12">
        <f t="shared" ca="1" si="16"/>
        <v>32.623233794445497</v>
      </c>
      <c r="S12">
        <f t="shared" ca="1" si="17"/>
        <v>33.914468936774483</v>
      </c>
      <c r="T12">
        <f t="shared" ca="1" si="18"/>
        <v>35.165262715924307</v>
      </c>
      <c r="U12">
        <f t="shared" ca="1" si="19"/>
        <v>36.391255578986858</v>
      </c>
      <c r="V12">
        <f t="shared" ca="1" si="20"/>
        <v>37.579346045881721</v>
      </c>
      <c r="W12">
        <f t="shared" ca="1" si="21"/>
        <v>38.603272130454236</v>
      </c>
      <c r="Y12" s="23">
        <f t="shared" ca="1" si="27"/>
        <v>120.6993021381369</v>
      </c>
      <c r="Z12">
        <f ca="1"/>
        <v>144</v>
      </c>
      <c r="AB12">
        <f t="shared" si="28"/>
        <v>0.86999999999999988</v>
      </c>
      <c r="AC12">
        <f t="shared" si="22"/>
        <v>116.89586693558201</v>
      </c>
      <c r="AE12" s="22">
        <f t="shared" si="29"/>
        <v>73.650549589945314</v>
      </c>
      <c r="AF12">
        <f t="shared" si="23"/>
        <v>5.6853461758846081E-3</v>
      </c>
      <c r="AH12">
        <v>0.14000000000000001</v>
      </c>
      <c r="AI12">
        <f t="shared" si="24"/>
        <v>2.0000000000000004E-2</v>
      </c>
      <c r="AJ12" s="21" t="str">
        <f>100*AJ4&amp;"%-"&amp;100*AJ5&amp;"%"</f>
        <v>25%-50%</v>
      </c>
      <c r="AK12" s="32"/>
      <c r="AL12" s="27"/>
      <c r="AM12" s="27"/>
      <c r="AN12" s="25"/>
    </row>
    <row r="13" spans="1:40" x14ac:dyDescent="0.35">
      <c r="A13" t="s">
        <v>67</v>
      </c>
      <c r="B13">
        <f t="shared" si="1"/>
        <v>115.54650084240684</v>
      </c>
      <c r="C13">
        <f t="shared" si="26"/>
        <v>9.9999999999999805</v>
      </c>
      <c r="D13">
        <f t="shared" ca="1" si="2"/>
        <v>11.089567950238877</v>
      </c>
      <c r="E13">
        <f t="shared" ca="1" si="3"/>
        <v>12.195744820048326</v>
      </c>
      <c r="F13">
        <f t="shared" ca="1" si="4"/>
        <v>17.622062996266223</v>
      </c>
      <c r="G13">
        <f t="shared" ca="1" si="5"/>
        <v>18.764611389395739</v>
      </c>
      <c r="H13">
        <f t="shared" ca="1" si="6"/>
        <v>19.801348609471805</v>
      </c>
      <c r="I13">
        <f t="shared" ca="1" si="7"/>
        <v>20.766666041972218</v>
      </c>
      <c r="J13">
        <f t="shared" ca="1" si="8"/>
        <v>21.975641348403357</v>
      </c>
      <c r="K13">
        <f t="shared" ca="1" si="9"/>
        <v>22.985420641824753</v>
      </c>
      <c r="L13">
        <f t="shared" ca="1" si="10"/>
        <v>23.913902364219211</v>
      </c>
      <c r="M13">
        <f t="shared" ca="1" si="11"/>
        <v>24.936759553918726</v>
      </c>
      <c r="N13">
        <f t="shared" ca="1" si="12"/>
        <v>26.173648321325949</v>
      </c>
      <c r="O13">
        <f t="shared" ca="1" si="13"/>
        <v>27.249275182468732</v>
      </c>
      <c r="P13">
        <f t="shared" ca="1" si="14"/>
        <v>36.982693623773805</v>
      </c>
      <c r="Q13">
        <f t="shared" ca="1" si="15"/>
        <v>38.221687725256004</v>
      </c>
      <c r="R13">
        <f t="shared" ca="1" si="16"/>
        <v>51.203203061116263</v>
      </c>
      <c r="S13">
        <f t="shared" ca="1" si="17"/>
        <v>52.469007152178754</v>
      </c>
      <c r="T13">
        <f t="shared" ca="1" si="18"/>
        <v>53.574339115289149</v>
      </c>
      <c r="U13">
        <f t="shared" ca="1" si="19"/>
        <v>70.987119737294648</v>
      </c>
      <c r="V13">
        <f t="shared" ca="1" si="20"/>
        <v>72.095113660856995</v>
      </c>
      <c r="W13">
        <f t="shared" ca="1" si="21"/>
        <v>95.213147435541188</v>
      </c>
      <c r="Y13" s="23">
        <f t="shared" ca="1" si="27"/>
        <v>136.60234140735622</v>
      </c>
      <c r="Z13">
        <f ca="1"/>
        <v>95</v>
      </c>
      <c r="AB13">
        <f t="shared" si="28"/>
        <v>0.84999999999999987</v>
      </c>
      <c r="AC13">
        <f t="shared" si="22"/>
        <v>115.54650084240684</v>
      </c>
      <c r="AE13" s="22">
        <f t="shared" si="29"/>
        <v>75.074844206705023</v>
      </c>
      <c r="AF13">
        <f t="shared" si="23"/>
        <v>6.6871062409503846E-3</v>
      </c>
      <c r="AH13">
        <v>0.16</v>
      </c>
      <c r="AI13">
        <f t="shared" si="24"/>
        <v>1.9999999999999962E-2</v>
      </c>
      <c r="AJ13" s="21" t="str">
        <f t="shared" ref="AJ13:AJ14" si="30">100*AJ5&amp;"%-"&amp;100*AJ6&amp;"%"</f>
        <v>50%-75%</v>
      </c>
      <c r="AK13" s="32"/>
      <c r="AL13" s="27"/>
      <c r="AM13" s="27"/>
      <c r="AN13" s="25"/>
    </row>
    <row r="14" spans="1:40" x14ac:dyDescent="0.35">
      <c r="A14" t="s">
        <v>55</v>
      </c>
      <c r="B14">
        <f t="shared" si="1"/>
        <v>114.31247879719291</v>
      </c>
      <c r="C14">
        <f t="shared" si="26"/>
        <v>10.000000000000023</v>
      </c>
      <c r="D14">
        <f t="shared" ca="1" si="2"/>
        <v>11.296826037527472</v>
      </c>
      <c r="E14">
        <f t="shared" ca="1" si="3"/>
        <v>16.102633909612791</v>
      </c>
      <c r="F14">
        <f t="shared" ca="1" si="4"/>
        <v>17.36482579648564</v>
      </c>
      <c r="G14">
        <f t="shared" ca="1" si="5"/>
        <v>18.571096694768357</v>
      </c>
      <c r="H14">
        <f t="shared" ca="1" si="6"/>
        <v>25.668145494723266</v>
      </c>
      <c r="I14">
        <f t="shared" ca="1" si="7"/>
        <v>26.750888800548733</v>
      </c>
      <c r="J14">
        <f t="shared" ca="1" si="8"/>
        <v>27.729665728154615</v>
      </c>
      <c r="K14">
        <f t="shared" ca="1" si="9"/>
        <v>28.865457270072675</v>
      </c>
      <c r="L14">
        <f t="shared" ca="1" si="10"/>
        <v>30.004379719338502</v>
      </c>
      <c r="M14">
        <f t="shared" ca="1" si="11"/>
        <v>31.246980941333568</v>
      </c>
      <c r="N14">
        <f t="shared" ca="1" si="12"/>
        <v>32.379226563021803</v>
      </c>
      <c r="O14">
        <f t="shared" ca="1" si="13"/>
        <v>33.506726817392668</v>
      </c>
      <c r="P14">
        <f t="shared" ca="1" si="14"/>
        <v>44.99711954503487</v>
      </c>
      <c r="Q14">
        <f t="shared" ca="1" si="15"/>
        <v>46.085240020625861</v>
      </c>
      <c r="R14">
        <f t="shared" ca="1" si="16"/>
        <v>47.142462896398996</v>
      </c>
      <c r="S14">
        <f t="shared" ca="1" si="17"/>
        <v>62.900547599754297</v>
      </c>
      <c r="T14">
        <f t="shared" ca="1" si="18"/>
        <v>63.957251414180988</v>
      </c>
      <c r="U14">
        <f t="shared" ca="1" si="19"/>
        <v>64.980614884082286</v>
      </c>
      <c r="V14">
        <f t="shared" ca="1" si="20"/>
        <v>85.854349295350232</v>
      </c>
      <c r="W14">
        <f t="shared" ca="1" si="21"/>
        <v>87.274308228080017</v>
      </c>
      <c r="Y14" s="23">
        <f t="shared" ca="1" si="27"/>
        <v>152.50538067657556</v>
      </c>
      <c r="Z14">
        <f ca="1"/>
        <v>49</v>
      </c>
      <c r="AB14">
        <f t="shared" si="28"/>
        <v>0.82999999999999985</v>
      </c>
      <c r="AC14">
        <f t="shared" si="22"/>
        <v>114.31247879719291</v>
      </c>
      <c r="AE14" s="22">
        <f t="shared" si="29"/>
        <v>76.499138823464733</v>
      </c>
      <c r="AF14">
        <f t="shared" si="23"/>
        <v>7.7947807546028475E-3</v>
      </c>
      <c r="AH14">
        <v>0.18</v>
      </c>
      <c r="AI14">
        <f t="shared" si="24"/>
        <v>2.0000000000000046E-2</v>
      </c>
      <c r="AJ14" s="21" t="str">
        <f t="shared" si="30"/>
        <v>75%-99%</v>
      </c>
    </row>
    <row r="15" spans="1:40" x14ac:dyDescent="0.35">
      <c r="A15" t="s">
        <v>46</v>
      </c>
      <c r="B15">
        <f t="shared" si="1"/>
        <v>113.16844442576841</v>
      </c>
      <c r="C15">
        <f t="shared" si="26"/>
        <v>9.9999999999999947</v>
      </c>
      <c r="D15">
        <f t="shared" ca="1" si="2"/>
        <v>11.310985778602385</v>
      </c>
      <c r="E15">
        <f t="shared" ca="1" si="3"/>
        <v>12.605768386610251</v>
      </c>
      <c r="F15">
        <f t="shared" ca="1" si="4"/>
        <v>13.677779781707148</v>
      </c>
      <c r="G15">
        <f t="shared" ca="1" si="5"/>
        <v>14.730282457065972</v>
      </c>
      <c r="H15">
        <f t="shared" ca="1" si="6"/>
        <v>15.897973591739571</v>
      </c>
      <c r="I15">
        <f t="shared" ca="1" si="7"/>
        <v>17.00477381371573</v>
      </c>
      <c r="J15">
        <f t="shared" ca="1" si="8"/>
        <v>18.182865417806838</v>
      </c>
      <c r="K15">
        <f t="shared" ca="1" si="9"/>
        <v>19.384346750839839</v>
      </c>
      <c r="L15">
        <f t="shared" ca="1" si="10"/>
        <v>20.354839961643762</v>
      </c>
      <c r="M15">
        <f t="shared" ca="1" si="11"/>
        <v>21.389443000523762</v>
      </c>
      <c r="N15">
        <f t="shared" ca="1" si="12"/>
        <v>22.491386156473173</v>
      </c>
      <c r="O15">
        <f t="shared" ca="1" si="13"/>
        <v>23.694284509532039</v>
      </c>
      <c r="P15">
        <f t="shared" ca="1" si="14"/>
        <v>32.399966062329632</v>
      </c>
      <c r="Q15">
        <f t="shared" ca="1" si="15"/>
        <v>33.446827331698813</v>
      </c>
      <c r="R15">
        <f t="shared" ca="1" si="16"/>
        <v>44.791075621897093</v>
      </c>
      <c r="S15">
        <f t="shared" ca="1" si="17"/>
        <v>45.886447241436734</v>
      </c>
      <c r="T15">
        <f t="shared" ca="1" si="18"/>
        <v>47.073212054334917</v>
      </c>
      <c r="U15">
        <f t="shared" ca="1" si="19"/>
        <v>62.665959816161042</v>
      </c>
      <c r="V15">
        <f t="shared" ca="1" si="20"/>
        <v>63.74042395425969</v>
      </c>
      <c r="W15">
        <f t="shared" ca="1" si="21"/>
        <v>84.375482715130872</v>
      </c>
      <c r="Y15" s="23">
        <f t="shared" ca="1" si="27"/>
        <v>168.40841994579489</v>
      </c>
      <c r="Z15">
        <f ca="1"/>
        <v>29</v>
      </c>
      <c r="AB15">
        <f t="shared" si="28"/>
        <v>0.80999999999999983</v>
      </c>
      <c r="AC15">
        <f t="shared" si="22"/>
        <v>113.16844442576841</v>
      </c>
      <c r="AE15" s="22">
        <f t="shared" si="29"/>
        <v>77.923433440224443</v>
      </c>
      <c r="AF15">
        <f t="shared" si="23"/>
        <v>9.0043829515778599E-3</v>
      </c>
      <c r="AH15">
        <v>0.2</v>
      </c>
      <c r="AI15">
        <f t="shared" si="24"/>
        <v>1.999999999999999E-2</v>
      </c>
      <c r="AJ15" s="21" t="str">
        <f>100*AJ7&amp;"%-"&amp;100*AJ8&amp;"%"</f>
        <v>99%-100%</v>
      </c>
    </row>
    <row r="16" spans="1:40" x14ac:dyDescent="0.35">
      <c r="A16" t="s">
        <v>68</v>
      </c>
      <c r="B16">
        <f t="shared" si="1"/>
        <v>112.0963187052736</v>
      </c>
      <c r="C16">
        <f t="shared" si="26"/>
        <v>9.9999999999999947</v>
      </c>
      <c r="D16">
        <f t="shared" ca="1" si="2"/>
        <v>11.088001151299967</v>
      </c>
      <c r="E16">
        <f t="shared" ca="1" si="3"/>
        <v>15.767883948730152</v>
      </c>
      <c r="F16">
        <f t="shared" ca="1" si="4"/>
        <v>16.99172400390254</v>
      </c>
      <c r="G16">
        <f t="shared" ca="1" si="5"/>
        <v>18.150168955903816</v>
      </c>
      <c r="H16">
        <f t="shared" ca="1" si="6"/>
        <v>19.22199595635832</v>
      </c>
      <c r="I16">
        <f t="shared" ca="1" si="7"/>
        <v>26.452438269778771</v>
      </c>
      <c r="J16">
        <f t="shared" ca="1" si="8"/>
        <v>27.837542018698123</v>
      </c>
      <c r="K16">
        <f t="shared" ca="1" si="9"/>
        <v>28.898957827698819</v>
      </c>
      <c r="L16">
        <f t="shared" ca="1" si="10"/>
        <v>29.935520739829506</v>
      </c>
      <c r="M16">
        <f t="shared" ca="1" si="11"/>
        <v>31.274656895095347</v>
      </c>
      <c r="N16">
        <f t="shared" ca="1" si="12"/>
        <v>32.499912346982441</v>
      </c>
      <c r="O16">
        <f t="shared" ca="1" si="13"/>
        <v>43.68953204504038</v>
      </c>
      <c r="P16">
        <f t="shared" ca="1" si="14"/>
        <v>44.834865940269658</v>
      </c>
      <c r="Q16">
        <f t="shared" ca="1" si="15"/>
        <v>45.901135570467638</v>
      </c>
      <c r="R16">
        <f t="shared" ca="1" si="16"/>
        <v>47.110226573522233</v>
      </c>
      <c r="S16">
        <f t="shared" ca="1" si="17"/>
        <v>48.343301130048772</v>
      </c>
      <c r="T16">
        <f t="shared" ca="1" si="18"/>
        <v>64.133132360599873</v>
      </c>
      <c r="U16">
        <f t="shared" ca="1" si="19"/>
        <v>65.191405995004928</v>
      </c>
      <c r="V16">
        <f t="shared" ca="1" si="20"/>
        <v>66.444579310682542</v>
      </c>
      <c r="W16">
        <f t="shared" ca="1" si="21"/>
        <v>67.543563061505708</v>
      </c>
      <c r="Y16" s="23">
        <f t="shared" ca="1" si="27"/>
        <v>184.31145921501422</v>
      </c>
      <c r="Z16">
        <f ca="1"/>
        <v>11</v>
      </c>
      <c r="AB16">
        <f t="shared" si="28"/>
        <v>0.78999999999999981</v>
      </c>
      <c r="AC16">
        <f t="shared" si="22"/>
        <v>112.0963187052736</v>
      </c>
      <c r="AE16" s="22">
        <f t="shared" si="29"/>
        <v>79.347728056984153</v>
      </c>
      <c r="AF16">
        <f t="shared" si="23"/>
        <v>1.0308331623773958E-2</v>
      </c>
      <c r="AH16">
        <v>0.22</v>
      </c>
      <c r="AI16">
        <f t="shared" si="24"/>
        <v>1.999999999999999E-2</v>
      </c>
    </row>
    <row r="17" spans="1:35" x14ac:dyDescent="0.35">
      <c r="A17" t="s">
        <v>56</v>
      </c>
      <c r="B17">
        <f t="shared" si="1"/>
        <v>111.08270273777819</v>
      </c>
      <c r="C17">
        <f t="shared" si="26"/>
        <v>9.9999999999999947</v>
      </c>
      <c r="D17">
        <f t="shared" ca="1" si="2"/>
        <v>10.918180840137863</v>
      </c>
      <c r="E17">
        <f t="shared" ca="1" si="3"/>
        <v>15.491007657816821</v>
      </c>
      <c r="F17">
        <f t="shared" ca="1" si="4"/>
        <v>16.652968089056213</v>
      </c>
      <c r="G17">
        <f t="shared" ca="1" si="5"/>
        <v>17.637239694919671</v>
      </c>
      <c r="H17">
        <f t="shared" ca="1" si="6"/>
        <v>18.56176843080376</v>
      </c>
      <c r="I17">
        <f t="shared" ca="1" si="7"/>
        <v>19.857718302527122</v>
      </c>
      <c r="J17">
        <f t="shared" ca="1" si="8"/>
        <v>27.305060005219659</v>
      </c>
      <c r="K17">
        <f t="shared" ca="1" si="9"/>
        <v>37.001411364863934</v>
      </c>
      <c r="L17">
        <f t="shared" ca="1" si="10"/>
        <v>38.082031944936269</v>
      </c>
      <c r="M17">
        <f t="shared" ca="1" si="11"/>
        <v>39.079339358421208</v>
      </c>
      <c r="N17">
        <f t="shared" ca="1" si="12"/>
        <v>40.341367210410915</v>
      </c>
      <c r="O17">
        <f t="shared" ca="1" si="13"/>
        <v>41.422089865525329</v>
      </c>
      <c r="P17">
        <f t="shared" ca="1" si="14"/>
        <v>55.148149253635765</v>
      </c>
      <c r="Q17">
        <f t="shared" ca="1" si="15"/>
        <v>56.131680573567394</v>
      </c>
      <c r="R17">
        <f t="shared" ca="1" si="16"/>
        <v>57.29393462218809</v>
      </c>
      <c r="S17">
        <f t="shared" ca="1" si="17"/>
        <v>58.306765799143918</v>
      </c>
      <c r="T17">
        <f t="shared" ca="1" si="18"/>
        <v>59.302122588214402</v>
      </c>
      <c r="U17">
        <f t="shared" ca="1" si="19"/>
        <v>60.400421993691189</v>
      </c>
      <c r="V17">
        <f t="shared" ca="1" si="20"/>
        <v>61.6116690702654</v>
      </c>
      <c r="W17">
        <f t="shared" ca="1" si="21"/>
        <v>81.524208680232064</v>
      </c>
      <c r="Y17" s="23">
        <f t="shared" ca="1" si="27"/>
        <v>200.21449848423356</v>
      </c>
      <c r="Z17">
        <f ca="1"/>
        <v>12</v>
      </c>
      <c r="AB17">
        <f t="shared" si="28"/>
        <v>0.7699999999999998</v>
      </c>
      <c r="AC17">
        <f t="shared" si="22"/>
        <v>111.08270273777819</v>
      </c>
      <c r="AE17" s="22">
        <f t="shared" si="29"/>
        <v>80.772022673743862</v>
      </c>
      <c r="AF17">
        <f t="shared" si="23"/>
        <v>1.1695187200207664E-2</v>
      </c>
      <c r="AH17">
        <v>0.24</v>
      </c>
      <c r="AI17">
        <f t="shared" si="24"/>
        <v>1.999999999999999E-2</v>
      </c>
    </row>
    <row r="18" spans="1:35" x14ac:dyDescent="0.35">
      <c r="A18" t="s">
        <v>49</v>
      </c>
      <c r="B18">
        <f t="shared" si="1"/>
        <v>110.11734625294122</v>
      </c>
      <c r="C18">
        <f t="shared" si="26"/>
        <v>10.000000000000009</v>
      </c>
      <c r="D18">
        <f t="shared" ca="1" si="2"/>
        <v>11.093313434193714</v>
      </c>
      <c r="E18">
        <f t="shared" ca="1" si="3"/>
        <v>12.261514207131803</v>
      </c>
      <c r="F18">
        <f t="shared" ca="1" si="4"/>
        <v>13.503961166183005</v>
      </c>
      <c r="G18">
        <f t="shared" ca="1" si="5"/>
        <v>14.570481895311918</v>
      </c>
      <c r="H18">
        <f t="shared" ca="1" si="6"/>
        <v>15.705989812968307</v>
      </c>
      <c r="I18">
        <f t="shared" ca="1" si="7"/>
        <v>21.730998757697183</v>
      </c>
      <c r="J18">
        <f t="shared" ca="1" si="8"/>
        <v>22.773899965830207</v>
      </c>
      <c r="K18">
        <f t="shared" ca="1" si="9"/>
        <v>23.80588228902154</v>
      </c>
      <c r="L18">
        <f t="shared" ca="1" si="10"/>
        <v>24.788666425084237</v>
      </c>
      <c r="M18">
        <f t="shared" ca="1" si="11"/>
        <v>26.031907485827013</v>
      </c>
      <c r="N18">
        <f t="shared" ca="1" si="12"/>
        <v>35.340722155599309</v>
      </c>
      <c r="O18">
        <f t="shared" ca="1" si="13"/>
        <v>36.496110033898816</v>
      </c>
      <c r="P18">
        <f t="shared" ca="1" si="14"/>
        <v>37.477490876708863</v>
      </c>
      <c r="Q18">
        <f t="shared" ca="1" si="15"/>
        <v>38.457258136933547</v>
      </c>
      <c r="R18">
        <f t="shared" ca="1" si="16"/>
        <v>39.605395914731574</v>
      </c>
      <c r="S18">
        <f t="shared" ca="1" si="17"/>
        <v>40.632139111945051</v>
      </c>
      <c r="T18">
        <f t="shared" ca="1" si="18"/>
        <v>41.787860296267318</v>
      </c>
      <c r="U18">
        <f t="shared" ca="1" si="19"/>
        <v>43.010238158454868</v>
      </c>
      <c r="V18">
        <f t="shared" ca="1" si="20"/>
        <v>44.117975139332295</v>
      </c>
      <c r="W18">
        <f t="shared" ca="1" si="21"/>
        <v>58.742595108972047</v>
      </c>
      <c r="Y18" s="23">
        <f t="shared" ca="1" si="27"/>
        <v>216.11753775345289</v>
      </c>
      <c r="Z18">
        <f ca="1"/>
        <v>3</v>
      </c>
      <c r="AB18">
        <f t="shared" si="28"/>
        <v>0.74999999999999978</v>
      </c>
      <c r="AC18">
        <f t="shared" si="22"/>
        <v>110.11734625294122</v>
      </c>
      <c r="AE18" s="22">
        <f t="shared" si="29"/>
        <v>82.196317290503572</v>
      </c>
      <c r="AF18">
        <f t="shared" si="23"/>
        <v>1.3149533496032919E-2</v>
      </c>
      <c r="AH18">
        <v>0.26</v>
      </c>
      <c r="AI18">
        <f t="shared" si="24"/>
        <v>2.0000000000000018E-2</v>
      </c>
    </row>
    <row r="19" spans="1:35" x14ac:dyDescent="0.35">
      <c r="A19" t="s">
        <v>52</v>
      </c>
      <c r="B19">
        <f t="shared" si="1"/>
        <v>109.19219486524941</v>
      </c>
      <c r="C19">
        <f t="shared" si="26"/>
        <v>10.000000000000009</v>
      </c>
      <c r="D19">
        <f t="shared" ca="1" si="2"/>
        <v>11.061835016988471</v>
      </c>
      <c r="E19">
        <f t="shared" ca="1" si="3"/>
        <v>12.092194932218137</v>
      </c>
      <c r="F19">
        <f t="shared" ca="1" si="4"/>
        <v>13.153923966325136</v>
      </c>
      <c r="G19">
        <f t="shared" ca="1" si="5"/>
        <v>14.340661704304805</v>
      </c>
      <c r="H19">
        <f t="shared" ca="1" si="6"/>
        <v>15.394115159955923</v>
      </c>
      <c r="I19">
        <f t="shared" ca="1" si="7"/>
        <v>16.424758966953071</v>
      </c>
      <c r="J19">
        <f t="shared" ca="1" si="8"/>
        <v>17.66319533397678</v>
      </c>
      <c r="K19">
        <f t="shared" ca="1" si="9"/>
        <v>24.580012906580503</v>
      </c>
      <c r="L19">
        <f t="shared" ca="1" si="10"/>
        <v>25.788369074349138</v>
      </c>
      <c r="M19">
        <f t="shared" ca="1" si="11"/>
        <v>27.058318688628784</v>
      </c>
      <c r="N19">
        <f t="shared" ca="1" si="12"/>
        <v>28.281001840005494</v>
      </c>
      <c r="O19">
        <f t="shared" ca="1" si="13"/>
        <v>29.506191736227475</v>
      </c>
      <c r="P19">
        <f t="shared" ca="1" si="14"/>
        <v>39.768544522972775</v>
      </c>
      <c r="Q19">
        <f t="shared" ca="1" si="15"/>
        <v>53.058845823368792</v>
      </c>
      <c r="R19">
        <f t="shared" ca="1" si="16"/>
        <v>54.08642542925611</v>
      </c>
      <c r="S19">
        <f t="shared" ca="1" si="17"/>
        <v>55.091532562063492</v>
      </c>
      <c r="T19">
        <f t="shared" ca="1" si="18"/>
        <v>55.934068611933036</v>
      </c>
      <c r="U19">
        <f t="shared" ca="1" si="19"/>
        <v>56.910108592955403</v>
      </c>
      <c r="V19">
        <f t="shared" ca="1" si="20"/>
        <v>57.93981255110895</v>
      </c>
      <c r="W19">
        <f t="shared" ca="1" si="21"/>
        <v>58.975048955343595</v>
      </c>
      <c r="Y19" s="23">
        <f t="shared" ca="1" si="27"/>
        <v>232.02057702267223</v>
      </c>
      <c r="Z19">
        <f ca="1"/>
        <v>3</v>
      </c>
      <c r="AB19">
        <f t="shared" si="28"/>
        <v>0.72999999999999976</v>
      </c>
      <c r="AC19">
        <f t="shared" si="22"/>
        <v>109.19219486524941</v>
      </c>
      <c r="AD19">
        <v>110</v>
      </c>
      <c r="AE19" s="22">
        <f t="shared" si="29"/>
        <v>83.620611907263282</v>
      </c>
      <c r="AF19">
        <f t="shared" si="23"/>
        <v>1.4652032905137899E-2</v>
      </c>
      <c r="AH19">
        <v>0.28000000000000003</v>
      </c>
      <c r="AI19">
        <f t="shared" si="24"/>
        <v>2.0000000000000018E-2</v>
      </c>
    </row>
    <row r="20" spans="1:35" x14ac:dyDescent="0.35">
      <c r="A20" t="s">
        <v>69</v>
      </c>
      <c r="B20">
        <f t="shared" si="1"/>
        <v>108.30077079333509</v>
      </c>
      <c r="C20">
        <f t="shared" si="26"/>
        <v>9.9999999999999805</v>
      </c>
      <c r="D20">
        <f t="shared" ca="1" si="2"/>
        <v>11.260824564028963</v>
      </c>
      <c r="E20">
        <f t="shared" ca="1" si="3"/>
        <v>12.253933354823843</v>
      </c>
      <c r="F20">
        <f t="shared" ca="1" si="4"/>
        <v>13.41481218175417</v>
      </c>
      <c r="G20">
        <f t="shared" ca="1" si="5"/>
        <v>14.426418021576893</v>
      </c>
      <c r="H20">
        <f t="shared" ca="1" si="6"/>
        <v>15.53769718119664</v>
      </c>
      <c r="I20">
        <f t="shared" ca="1" si="7"/>
        <v>16.670819216088624</v>
      </c>
      <c r="J20">
        <f t="shared" ca="1" si="8"/>
        <v>17.75120917186792</v>
      </c>
      <c r="K20">
        <f t="shared" ca="1" si="9"/>
        <v>18.861170025931703</v>
      </c>
      <c r="L20">
        <f t="shared" ca="1" si="10"/>
        <v>19.829943387825463</v>
      </c>
      <c r="M20">
        <f t="shared" ca="1" si="11"/>
        <v>27.233556383596824</v>
      </c>
      <c r="N20">
        <f t="shared" ca="1" si="12"/>
        <v>28.05743038885953</v>
      </c>
      <c r="O20">
        <f t="shared" ca="1" si="13"/>
        <v>29.121899014785637</v>
      </c>
      <c r="P20">
        <f t="shared" ca="1" si="14"/>
        <v>39.35789806178844</v>
      </c>
      <c r="Q20">
        <f t="shared" ca="1" si="15"/>
        <v>40.420897309341193</v>
      </c>
      <c r="R20">
        <f t="shared" ca="1" si="16"/>
        <v>41.42285853141076</v>
      </c>
      <c r="S20">
        <f t="shared" ca="1" si="17"/>
        <v>55.190093737482286</v>
      </c>
      <c r="T20">
        <f t="shared" ca="1" si="18"/>
        <v>56.263741037789522</v>
      </c>
      <c r="U20">
        <f t="shared" ca="1" si="19"/>
        <v>74.630655814489415</v>
      </c>
      <c r="V20">
        <f t="shared" ca="1" si="20"/>
        <v>98.410872217383371</v>
      </c>
      <c r="W20">
        <f t="shared" ca="1" si="21"/>
        <v>99.527885026107469</v>
      </c>
      <c r="Y20" s="23">
        <f t="shared" ca="1" si="27"/>
        <v>247.92361629189156</v>
      </c>
      <c r="Z20">
        <f ca="1"/>
        <v>4</v>
      </c>
      <c r="AB20">
        <f t="shared" si="28"/>
        <v>0.70999999999999974</v>
      </c>
      <c r="AC20">
        <f t="shared" si="22"/>
        <v>108.30077079333509</v>
      </c>
      <c r="AE20" s="22">
        <f t="shared" si="29"/>
        <v>85.044906524022991</v>
      </c>
      <c r="AF20">
        <f t="shared" si="23"/>
        <v>1.6179675108682103E-2</v>
      </c>
      <c r="AH20">
        <v>0.3</v>
      </c>
      <c r="AI20">
        <f t="shared" si="24"/>
        <v>1.9999999999999962E-2</v>
      </c>
    </row>
    <row r="21" spans="1:35" x14ac:dyDescent="0.35">
      <c r="A21" t="s">
        <v>70</v>
      </c>
      <c r="B21">
        <f t="shared" si="1"/>
        <v>107.43775521021179</v>
      </c>
      <c r="C21">
        <f t="shared" si="26"/>
        <v>10.000000000000009</v>
      </c>
      <c r="D21">
        <f t="shared" ca="1" si="2"/>
        <v>11.153292757606362</v>
      </c>
      <c r="E21">
        <f t="shared" ca="1" si="3"/>
        <v>12.15627742036939</v>
      </c>
      <c r="F21">
        <f t="shared" ca="1" si="4"/>
        <v>17.194404224014633</v>
      </c>
      <c r="G21">
        <f t="shared" ca="1" si="5"/>
        <v>18.298764387508665</v>
      </c>
      <c r="H21">
        <f t="shared" ca="1" si="6"/>
        <v>19.397749084930268</v>
      </c>
      <c r="I21">
        <f t="shared" ca="1" si="7"/>
        <v>20.465464010790743</v>
      </c>
      <c r="J21">
        <f t="shared" ca="1" si="8"/>
        <v>27.718345183677243</v>
      </c>
      <c r="K21">
        <f t="shared" ca="1" si="9"/>
        <v>28.707945416155233</v>
      </c>
      <c r="L21">
        <f t="shared" ca="1" si="10"/>
        <v>29.697805434066762</v>
      </c>
      <c r="M21">
        <f t="shared" ca="1" si="11"/>
        <v>30.997027070099954</v>
      </c>
      <c r="N21">
        <f t="shared" ca="1" si="12"/>
        <v>32.190484063522533</v>
      </c>
      <c r="O21">
        <f t="shared" ca="1" si="13"/>
        <v>33.222733039389794</v>
      </c>
      <c r="P21">
        <f t="shared" ca="1" si="14"/>
        <v>44.568936103490799</v>
      </c>
      <c r="Q21">
        <f t="shared" ca="1" si="15"/>
        <v>45.626618145519181</v>
      </c>
      <c r="R21">
        <f t="shared" ca="1" si="16"/>
        <v>46.816716172199982</v>
      </c>
      <c r="S21">
        <f t="shared" ca="1" si="17"/>
        <v>47.847969080069618</v>
      </c>
      <c r="T21">
        <f t="shared" ca="1" si="18"/>
        <v>48.819323119114195</v>
      </c>
      <c r="U21">
        <f t="shared" ca="1" si="19"/>
        <v>64.64455825723708</v>
      </c>
      <c r="V21">
        <f t="shared" ca="1" si="20"/>
        <v>65.801481556883317</v>
      </c>
      <c r="W21">
        <f t="shared" ca="1" si="21"/>
        <v>66.81773993785292</v>
      </c>
      <c r="Y21" s="23">
        <f t="shared" ca="1" si="27"/>
        <v>263.8266555611109</v>
      </c>
      <c r="Z21">
        <f ca="1"/>
        <v>3</v>
      </c>
      <c r="AB21">
        <f t="shared" si="28"/>
        <v>0.68999999999999972</v>
      </c>
      <c r="AC21">
        <f t="shared" si="22"/>
        <v>107.43775521021179</v>
      </c>
      <c r="AE21" s="22">
        <f t="shared" si="29"/>
        <v>86.469201140782701</v>
      </c>
      <c r="AF21">
        <f t="shared" si="23"/>
        <v>1.7706229117133498E-2</v>
      </c>
      <c r="AH21">
        <v>0.32</v>
      </c>
      <c r="AI21">
        <f t="shared" si="24"/>
        <v>2.0000000000000018E-2</v>
      </c>
    </row>
    <row r="22" spans="1:35" x14ac:dyDescent="0.35">
      <c r="A22" t="s">
        <v>48</v>
      </c>
      <c r="B22">
        <f t="shared" si="1"/>
        <v>106.5986974850985</v>
      </c>
      <c r="C22">
        <f t="shared" si="26"/>
        <v>10.000000000000037</v>
      </c>
      <c r="D22">
        <f t="shared" ca="1" si="2"/>
        <v>11.024860923010921</v>
      </c>
      <c r="E22">
        <f t="shared" ca="1" si="3"/>
        <v>12.260001699774243</v>
      </c>
      <c r="F22">
        <f t="shared" ca="1" si="4"/>
        <v>13.479261768797365</v>
      </c>
      <c r="G22">
        <f t="shared" ca="1" si="5"/>
        <v>14.659071238987513</v>
      </c>
      <c r="H22">
        <f t="shared" ca="1" si="6"/>
        <v>15.81732723038259</v>
      </c>
      <c r="I22">
        <f t="shared" ca="1" si="7"/>
        <v>16.685445354759352</v>
      </c>
      <c r="J22">
        <f t="shared" ca="1" si="8"/>
        <v>17.730365400486047</v>
      </c>
      <c r="K22">
        <f t="shared" ca="1" si="9"/>
        <v>18.835204623918216</v>
      </c>
      <c r="L22">
        <f t="shared" ca="1" si="10"/>
        <v>19.908983248998059</v>
      </c>
      <c r="M22">
        <f t="shared" ca="1" si="11"/>
        <v>21.05705277800044</v>
      </c>
      <c r="N22">
        <f t="shared" ca="1" si="12"/>
        <v>22.193452042150867</v>
      </c>
      <c r="O22">
        <f t="shared" ca="1" si="13"/>
        <v>23.238880240454908</v>
      </c>
      <c r="P22">
        <f t="shared" ca="1" si="14"/>
        <v>24.282533907450564</v>
      </c>
      <c r="Q22">
        <f t="shared" ca="1" si="15"/>
        <v>25.167988567933104</v>
      </c>
      <c r="R22">
        <f t="shared" ca="1" si="16"/>
        <v>26.345581863262119</v>
      </c>
      <c r="S22">
        <f t="shared" ca="1" si="17"/>
        <v>27.45056540848476</v>
      </c>
      <c r="T22">
        <f t="shared" ca="1" si="18"/>
        <v>28.581112608557905</v>
      </c>
      <c r="U22">
        <f t="shared" ca="1" si="19"/>
        <v>29.672652253453904</v>
      </c>
      <c r="V22">
        <f t="shared" ca="1" si="20"/>
        <v>30.707791678576399</v>
      </c>
      <c r="W22">
        <f t="shared" ca="1" si="21"/>
        <v>31.817888725522838</v>
      </c>
      <c r="Y22" s="23">
        <f t="shared" ca="1" si="27"/>
        <v>279.72969483033023</v>
      </c>
      <c r="Z22">
        <f ca="1"/>
        <v>1</v>
      </c>
      <c r="AB22">
        <f t="shared" si="28"/>
        <v>0.66999999999999971</v>
      </c>
      <c r="AC22">
        <f t="shared" si="22"/>
        <v>106.5986974850985</v>
      </c>
      <c r="AE22" s="22">
        <f t="shared" si="29"/>
        <v>87.893495757542411</v>
      </c>
      <c r="AF22">
        <f t="shared" si="23"/>
        <v>1.9202896199899216E-2</v>
      </c>
      <c r="AH22">
        <v>0.34</v>
      </c>
      <c r="AI22">
        <f t="shared" si="24"/>
        <v>2.0000000000000073E-2</v>
      </c>
    </row>
    <row r="23" spans="1:35" x14ac:dyDescent="0.35">
      <c r="A23" t="s">
        <v>71</v>
      </c>
      <c r="B23">
        <f t="shared" si="1"/>
        <v>105.77980699611351</v>
      </c>
      <c r="C23">
        <f t="shared" si="26"/>
        <v>9.9999999999999538</v>
      </c>
      <c r="D23">
        <f t="shared" ca="1" si="2"/>
        <v>10.984026750233628</v>
      </c>
      <c r="E23">
        <f t="shared" ca="1" si="3"/>
        <v>15.754496167331942</v>
      </c>
      <c r="F23">
        <f t="shared" ca="1" si="4"/>
        <v>16.66966640457423</v>
      </c>
      <c r="G23">
        <f t="shared" ca="1" si="5"/>
        <v>23.274347177343461</v>
      </c>
      <c r="H23">
        <f t="shared" ca="1" si="6"/>
        <v>24.315161094796959</v>
      </c>
      <c r="I23">
        <f t="shared" ca="1" si="7"/>
        <v>25.48623605149232</v>
      </c>
      <c r="J23">
        <f t="shared" ca="1" si="8"/>
        <v>26.400601664261671</v>
      </c>
      <c r="K23">
        <f t="shared" ca="1" si="9"/>
        <v>27.530331342628596</v>
      </c>
      <c r="L23">
        <f t="shared" ca="1" si="10"/>
        <v>28.570598667319601</v>
      </c>
      <c r="M23">
        <f t="shared" ca="1" si="11"/>
        <v>29.630694112602487</v>
      </c>
      <c r="N23">
        <f t="shared" ca="1" si="12"/>
        <v>30.707678469398001</v>
      </c>
      <c r="O23">
        <f t="shared" ca="1" si="13"/>
        <v>31.595702280800637</v>
      </c>
      <c r="P23">
        <f t="shared" ca="1" si="14"/>
        <v>32.755685611843468</v>
      </c>
      <c r="Q23">
        <f t="shared" ca="1" si="15"/>
        <v>33.615508019892005</v>
      </c>
      <c r="R23">
        <f t="shared" ca="1" si="16"/>
        <v>34.576093833464945</v>
      </c>
      <c r="S23">
        <f t="shared" ca="1" si="17"/>
        <v>35.636368762518615</v>
      </c>
      <c r="T23">
        <f t="shared" ca="1" si="18"/>
        <v>36.692928893586775</v>
      </c>
      <c r="U23">
        <f t="shared" ca="1" si="19"/>
        <v>37.675872497991698</v>
      </c>
      <c r="V23">
        <f t="shared" ca="1" si="20"/>
        <v>50.258527317740956</v>
      </c>
      <c r="W23">
        <f t="shared" ca="1" si="21"/>
        <v>51.229016431757493</v>
      </c>
      <c r="Y23" s="23">
        <f t="shared" ca="1" si="27"/>
        <v>295.63273409954957</v>
      </c>
      <c r="Z23">
        <f ca="1"/>
        <v>0</v>
      </c>
      <c r="AB23">
        <f t="shared" si="28"/>
        <v>0.64999999999999969</v>
      </c>
      <c r="AC23">
        <f t="shared" si="22"/>
        <v>105.77980699611351</v>
      </c>
      <c r="AE23" s="22">
        <f t="shared" si="29"/>
        <v>89.31779037430212</v>
      </c>
      <c r="AF23">
        <f t="shared" si="23"/>
        <v>2.0639147784678485E-2</v>
      </c>
      <c r="AH23">
        <v>0.36</v>
      </c>
      <c r="AI23">
        <f t="shared" si="24"/>
        <v>1.9999999999999907E-2</v>
      </c>
    </row>
    <row r="24" spans="1:35" x14ac:dyDescent="0.35">
      <c r="A24" t="s">
        <v>72</v>
      </c>
      <c r="B24">
        <f t="shared" si="1"/>
        <v>104.97780019655224</v>
      </c>
      <c r="C24">
        <f t="shared" si="26"/>
        <v>10.000000000000009</v>
      </c>
      <c r="D24">
        <f t="shared" ca="1" si="2"/>
        <v>10.951980445114877</v>
      </c>
      <c r="E24">
        <f t="shared" ca="1" si="3"/>
        <v>15.641009769380325</v>
      </c>
      <c r="F24">
        <f t="shared" ca="1" si="4"/>
        <v>16.704935517521776</v>
      </c>
      <c r="G24">
        <f t="shared" ca="1" si="5"/>
        <v>17.708807786861687</v>
      </c>
      <c r="H24">
        <f t="shared" ca="1" si="6"/>
        <v>18.936652831525571</v>
      </c>
      <c r="I24">
        <f t="shared" ca="1" si="7"/>
        <v>26.157748358973787</v>
      </c>
      <c r="J24">
        <f t="shared" ca="1" si="8"/>
        <v>35.474876401702282</v>
      </c>
      <c r="K24">
        <f t="shared" ca="1" si="9"/>
        <v>36.636897047449118</v>
      </c>
      <c r="L24">
        <f t="shared" ca="1" si="10"/>
        <v>37.728445391007781</v>
      </c>
      <c r="M24">
        <f t="shared" ca="1" si="11"/>
        <v>38.812033238680584</v>
      </c>
      <c r="N24">
        <f t="shared" ca="1" si="12"/>
        <v>39.97150541700767</v>
      </c>
      <c r="O24">
        <f t="shared" ca="1" si="13"/>
        <v>41.087480355809298</v>
      </c>
      <c r="P24">
        <f t="shared" ca="1" si="14"/>
        <v>42.09024101219876</v>
      </c>
      <c r="Q24">
        <f t="shared" ca="1" si="15"/>
        <v>43.048600722456634</v>
      </c>
      <c r="R24">
        <f t="shared" ca="1" si="16"/>
        <v>44.143623494668198</v>
      </c>
      <c r="S24">
        <f t="shared" ca="1" si="17"/>
        <v>58.711990887119114</v>
      </c>
      <c r="T24">
        <f t="shared" ca="1" si="18"/>
        <v>59.903377520109572</v>
      </c>
      <c r="U24">
        <f t="shared" ca="1" si="19"/>
        <v>60.938953277287098</v>
      </c>
      <c r="V24">
        <f t="shared" ca="1" si="20"/>
        <v>80.688045363783218</v>
      </c>
      <c r="W24">
        <f t="shared" ca="1" si="21"/>
        <v>81.807177862141771</v>
      </c>
      <c r="Y24" s="23">
        <f t="shared" ca="1" si="27"/>
        <v>311.5357733687689</v>
      </c>
      <c r="Z24">
        <f ca="1"/>
        <v>0</v>
      </c>
      <c r="AB24">
        <f t="shared" si="28"/>
        <v>0.62999999999999967</v>
      </c>
      <c r="AC24">
        <f t="shared" si="22"/>
        <v>104.97780019655224</v>
      </c>
      <c r="AE24" s="22">
        <f t="shared" si="29"/>
        <v>90.74208499106183</v>
      </c>
      <c r="AF24">
        <f t="shared" si="23"/>
        <v>2.1983718732307214E-2</v>
      </c>
      <c r="AH24">
        <v>0.38</v>
      </c>
      <c r="AI24">
        <f t="shared" si="24"/>
        <v>2.0000000000000018E-2</v>
      </c>
    </row>
    <row r="25" spans="1:35" x14ac:dyDescent="0.35">
      <c r="A25" t="s">
        <v>73</v>
      </c>
      <c r="B25">
        <f t="shared" si="1"/>
        <v>104.18978551671179</v>
      </c>
      <c r="C25">
        <f t="shared" si="26"/>
        <v>10.000000000000009</v>
      </c>
      <c r="D25">
        <f t="shared" ca="1" si="2"/>
        <v>10.991084961353174</v>
      </c>
      <c r="E25">
        <f t="shared" ca="1" si="3"/>
        <v>11.98437200470762</v>
      </c>
      <c r="F25">
        <f t="shared" ca="1" si="4"/>
        <v>13.032143001506551</v>
      </c>
      <c r="G25">
        <f t="shared" ca="1" si="5"/>
        <v>14.130148403483128</v>
      </c>
      <c r="H25">
        <f t="shared" ca="1" si="6"/>
        <v>19.87620807477931</v>
      </c>
      <c r="I25">
        <f t="shared" ca="1" si="7"/>
        <v>20.807247267907979</v>
      </c>
      <c r="J25">
        <f t="shared" ca="1" si="8"/>
        <v>21.831791348794138</v>
      </c>
      <c r="K25">
        <f t="shared" ca="1" si="9"/>
        <v>22.800551355631232</v>
      </c>
      <c r="L25">
        <f t="shared" ca="1" si="10"/>
        <v>23.925781506869072</v>
      </c>
      <c r="M25">
        <f t="shared" ca="1" si="11"/>
        <v>32.233572299088927</v>
      </c>
      <c r="N25">
        <f t="shared" ca="1" si="12"/>
        <v>33.342096689568208</v>
      </c>
      <c r="O25">
        <f t="shared" ca="1" si="13"/>
        <v>44.688599710799338</v>
      </c>
      <c r="P25">
        <f t="shared" ca="1" si="14"/>
        <v>45.771107904324801</v>
      </c>
      <c r="Q25">
        <f t="shared" ca="1" si="15"/>
        <v>46.770821839598383</v>
      </c>
      <c r="R25">
        <f t="shared" ca="1" si="16"/>
        <v>47.579829524858077</v>
      </c>
      <c r="S25">
        <f t="shared" ca="1" si="17"/>
        <v>48.735647325469188</v>
      </c>
      <c r="T25">
        <f t="shared" ca="1" si="18"/>
        <v>64.588732795331765</v>
      </c>
      <c r="U25">
        <f t="shared" ca="1" si="19"/>
        <v>65.773805192875912</v>
      </c>
      <c r="V25">
        <f t="shared" ca="1" si="20"/>
        <v>86.841935154622746</v>
      </c>
      <c r="W25">
        <f t="shared" ca="1" si="21"/>
        <v>87.900440250934551</v>
      </c>
      <c r="Y25" s="23">
        <f t="shared" ca="1" si="27"/>
        <v>327.43881263798824</v>
      </c>
      <c r="Z25">
        <f ca="1"/>
        <v>0</v>
      </c>
      <c r="AB25">
        <f t="shared" si="28"/>
        <v>0.60999999999999965</v>
      </c>
      <c r="AC25">
        <f t="shared" si="22"/>
        <v>104.18978551671179</v>
      </c>
      <c r="AE25" s="22">
        <f t="shared" si="29"/>
        <v>92.16637960782154</v>
      </c>
      <c r="AF25">
        <f t="shared" si="23"/>
        <v>2.3205713639144181E-2</v>
      </c>
      <c r="AH25">
        <v>0.4</v>
      </c>
      <c r="AI25">
        <f t="shared" si="24"/>
        <v>2.0000000000000018E-2</v>
      </c>
    </row>
    <row r="26" spans="1:35" x14ac:dyDescent="0.35">
      <c r="A26" t="s">
        <v>74</v>
      </c>
      <c r="B26">
        <f t="shared" si="1"/>
        <v>103.41317464961723</v>
      </c>
      <c r="C26">
        <f t="shared" si="26"/>
        <v>9.9999999999999805</v>
      </c>
      <c r="D26">
        <f t="shared" ca="1" si="2"/>
        <v>11.013662460802761</v>
      </c>
      <c r="E26">
        <f t="shared" ca="1" si="3"/>
        <v>12.079150089074663</v>
      </c>
      <c r="F26">
        <f t="shared" ca="1" si="4"/>
        <v>17.075270582963711</v>
      </c>
      <c r="G26">
        <f t="shared" ca="1" si="5"/>
        <v>18.142184568323884</v>
      </c>
      <c r="H26">
        <f t="shared" ca="1" si="6"/>
        <v>19.185444047941409</v>
      </c>
      <c r="I26">
        <f t="shared" ca="1" si="7"/>
        <v>26.390903300906889</v>
      </c>
      <c r="J26">
        <f t="shared" ca="1" si="8"/>
        <v>27.440982918845407</v>
      </c>
      <c r="K26">
        <f t="shared" ca="1" si="9"/>
        <v>28.416443410292182</v>
      </c>
      <c r="L26">
        <f t="shared" ca="1" si="10"/>
        <v>29.49321806602558</v>
      </c>
      <c r="M26">
        <f t="shared" ca="1" si="11"/>
        <v>30.545921951612375</v>
      </c>
      <c r="N26">
        <f t="shared" ca="1" si="12"/>
        <v>31.408512824493439</v>
      </c>
      <c r="O26">
        <f t="shared" ca="1" si="13"/>
        <v>32.457897951229725</v>
      </c>
      <c r="P26">
        <f t="shared" ca="1" si="14"/>
        <v>33.33038211989809</v>
      </c>
      <c r="Q26">
        <f t="shared" ca="1" si="15"/>
        <v>34.4075074493241</v>
      </c>
      <c r="R26">
        <f t="shared" ca="1" si="16"/>
        <v>35.515295892238342</v>
      </c>
      <c r="S26">
        <f t="shared" ca="1" si="17"/>
        <v>36.66369666265512</v>
      </c>
      <c r="T26">
        <f t="shared" ca="1" si="18"/>
        <v>48.875604753570585</v>
      </c>
      <c r="U26">
        <f t="shared" ca="1" si="19"/>
        <v>50.012684276328827</v>
      </c>
      <c r="V26">
        <f t="shared" ca="1" si="20"/>
        <v>50.947485995476747</v>
      </c>
      <c r="W26">
        <f t="shared" ca="1" si="21"/>
        <v>52.05920523808102</v>
      </c>
      <c r="Y26" s="23">
        <f t="shared" ca="1" si="27"/>
        <v>343.34185190720757</v>
      </c>
      <c r="Z26">
        <f ca="1"/>
        <v>1</v>
      </c>
      <c r="AB26">
        <f t="shared" si="28"/>
        <v>0.58999999999999964</v>
      </c>
      <c r="AC26">
        <f t="shared" si="22"/>
        <v>103.41317464961723</v>
      </c>
      <c r="AE26" s="22">
        <f t="shared" si="29"/>
        <v>93.59067422458125</v>
      </c>
      <c r="AF26">
        <f t="shared" si="23"/>
        <v>2.4275773134842821E-2</v>
      </c>
      <c r="AH26">
        <v>0.42</v>
      </c>
      <c r="AI26">
        <f t="shared" si="24"/>
        <v>1.9999999999999962E-2</v>
      </c>
    </row>
    <row r="27" spans="1:35" x14ac:dyDescent="0.35">
      <c r="A27" t="s">
        <v>50</v>
      </c>
      <c r="B27">
        <f t="shared" si="1"/>
        <v>102.64561247171291</v>
      </c>
      <c r="C27">
        <f t="shared" si="26"/>
        <v>10.000000000000009</v>
      </c>
      <c r="D27">
        <f t="shared" ca="1" si="2"/>
        <v>14.321771641619888</v>
      </c>
      <c r="E27">
        <f t="shared" ca="1" si="3"/>
        <v>19.813930963919702</v>
      </c>
      <c r="F27">
        <f t="shared" ca="1" si="4"/>
        <v>20.815147497242716</v>
      </c>
      <c r="G27">
        <f t="shared" ca="1" si="5"/>
        <v>21.899279777335071</v>
      </c>
      <c r="H27">
        <f t="shared" ca="1" si="6"/>
        <v>22.93544269077594</v>
      </c>
      <c r="I27">
        <f t="shared" ca="1" si="7"/>
        <v>24.046904343872114</v>
      </c>
      <c r="J27">
        <f t="shared" ca="1" si="8"/>
        <v>32.464513111972551</v>
      </c>
      <c r="K27">
        <f t="shared" ca="1" si="9"/>
        <v>33.514660553246273</v>
      </c>
      <c r="L27">
        <f t="shared" ca="1" si="10"/>
        <v>34.646011515413562</v>
      </c>
      <c r="M27">
        <f t="shared" ca="1" si="11"/>
        <v>35.684533361665522</v>
      </c>
      <c r="N27">
        <f t="shared" ca="1" si="12"/>
        <v>36.673168549836504</v>
      </c>
      <c r="O27">
        <f t="shared" ca="1" si="13"/>
        <v>37.757678285535114</v>
      </c>
      <c r="P27">
        <f t="shared" ca="1" si="14"/>
        <v>38.91750931356237</v>
      </c>
      <c r="Q27">
        <f t="shared" ca="1" si="15"/>
        <v>39.953422464009037</v>
      </c>
      <c r="R27">
        <f t="shared" ca="1" si="16"/>
        <v>40.809358097207941</v>
      </c>
      <c r="S27">
        <f t="shared" ca="1" si="17"/>
        <v>41.886820096722118</v>
      </c>
      <c r="T27">
        <f t="shared" ca="1" si="18"/>
        <v>42.955953942391147</v>
      </c>
      <c r="U27">
        <f t="shared" ca="1" si="19"/>
        <v>57.150947649590691</v>
      </c>
      <c r="V27">
        <f t="shared" ca="1" si="20"/>
        <v>58.330067596919022</v>
      </c>
      <c r="W27">
        <f t="shared" ca="1" si="21"/>
        <v>59.320547914650277</v>
      </c>
      <c r="Y27" s="23">
        <f t="shared" ca="1" si="27"/>
        <v>359.2448911764269</v>
      </c>
      <c r="Z27">
        <f ca="1"/>
        <v>0</v>
      </c>
      <c r="AB27">
        <f t="shared" si="28"/>
        <v>0.56999999999999962</v>
      </c>
      <c r="AC27">
        <f t="shared" si="22"/>
        <v>102.64561247171291</v>
      </c>
      <c r="AE27" s="22">
        <f t="shared" si="29"/>
        <v>95.014968841340959</v>
      </c>
      <c r="AF27">
        <f t="shared" si="23"/>
        <v>2.5167239580440561E-2</v>
      </c>
      <c r="AH27">
        <v>0.44</v>
      </c>
      <c r="AI27">
        <f t="shared" si="24"/>
        <v>2.0000000000000018E-2</v>
      </c>
    </row>
    <row r="28" spans="1:35" x14ac:dyDescent="0.35">
      <c r="A28" t="s">
        <v>75</v>
      </c>
      <c r="B28">
        <f t="shared" si="1"/>
        <v>101.88492020282609</v>
      </c>
      <c r="C28">
        <f t="shared" si="26"/>
        <v>10.000000000000009</v>
      </c>
      <c r="D28">
        <f t="shared" ca="1" si="2"/>
        <v>11.168406828037105</v>
      </c>
      <c r="E28">
        <f t="shared" ca="1" si="3"/>
        <v>12.28043842693771</v>
      </c>
      <c r="F28">
        <f t="shared" ca="1" si="4"/>
        <v>13.410298863766288</v>
      </c>
      <c r="G28">
        <f t="shared" ca="1" si="5"/>
        <v>14.307792331038968</v>
      </c>
      <c r="H28">
        <f t="shared" ca="1" si="6"/>
        <v>15.337115331809105</v>
      </c>
      <c r="I28">
        <f t="shared" ca="1" si="7"/>
        <v>16.179482382869836</v>
      </c>
      <c r="J28">
        <f t="shared" ca="1" si="8"/>
        <v>17.240241501673218</v>
      </c>
      <c r="K28">
        <f t="shared" ca="1" si="9"/>
        <v>23.77587350179143</v>
      </c>
      <c r="L28">
        <f t="shared" ca="1" si="10"/>
        <v>24.808212389867627</v>
      </c>
      <c r="M28">
        <f t="shared" ca="1" si="11"/>
        <v>25.900964748847088</v>
      </c>
      <c r="N28">
        <f t="shared" ca="1" si="12"/>
        <v>26.956808921385047</v>
      </c>
      <c r="O28">
        <f t="shared" ca="1" si="13"/>
        <v>27.954337015450886</v>
      </c>
      <c r="P28">
        <f t="shared" ca="1" si="14"/>
        <v>37.676098067472665</v>
      </c>
      <c r="Q28">
        <f t="shared" ca="1" si="15"/>
        <v>49.908110381804633</v>
      </c>
      <c r="R28">
        <f t="shared" ca="1" si="16"/>
        <v>50.858326470050159</v>
      </c>
      <c r="S28">
        <f t="shared" ca="1" si="17"/>
        <v>67.552087912631123</v>
      </c>
      <c r="T28">
        <f t="shared" ca="1" si="18"/>
        <v>89.21198582977712</v>
      </c>
      <c r="U28">
        <f t="shared" ca="1" si="19"/>
        <v>90.34108551127548</v>
      </c>
      <c r="V28">
        <f t="shared" ca="1" si="20"/>
        <v>118.65082889947512</v>
      </c>
      <c r="W28">
        <f t="shared" ca="1" si="21"/>
        <v>119.7243572983413</v>
      </c>
      <c r="Y28" s="23">
        <f t="shared" ca="1" si="27"/>
        <v>375.14793044564624</v>
      </c>
      <c r="Z28">
        <f ca="1"/>
        <v>0</v>
      </c>
      <c r="AB28">
        <f t="shared" si="28"/>
        <v>0.5499999999999996</v>
      </c>
      <c r="AC28">
        <f t="shared" si="22"/>
        <v>101.88492020282609</v>
      </c>
      <c r="AE28" s="22">
        <f t="shared" si="29"/>
        <v>96.439263458100669</v>
      </c>
      <c r="AF28">
        <f t="shared" si="23"/>
        <v>2.5857257972727775E-2</v>
      </c>
      <c r="AH28">
        <v>0.46</v>
      </c>
      <c r="AI28">
        <f t="shared" si="24"/>
        <v>2.0000000000000018E-2</v>
      </c>
    </row>
    <row r="29" spans="1:35" x14ac:dyDescent="0.35">
      <c r="A29" t="s">
        <v>76</v>
      </c>
      <c r="B29">
        <f t="shared" si="1"/>
        <v>101.12904793149742</v>
      </c>
      <c r="C29">
        <f t="shared" si="26"/>
        <v>9.9999999999999805</v>
      </c>
      <c r="D29">
        <f t="shared" ca="1" si="2"/>
        <v>14.247745111133717</v>
      </c>
      <c r="E29">
        <f t="shared" ca="1" si="3"/>
        <v>19.803470142792165</v>
      </c>
      <c r="F29">
        <f t="shared" ca="1" si="4"/>
        <v>27.295478483850424</v>
      </c>
      <c r="G29">
        <f t="shared" ca="1" si="5"/>
        <v>28.295449609542494</v>
      </c>
      <c r="H29">
        <f t="shared" ca="1" si="6"/>
        <v>29.356711681061775</v>
      </c>
      <c r="I29">
        <f t="shared" ca="1" si="7"/>
        <v>30.318826793524153</v>
      </c>
      <c r="J29">
        <f t="shared" ca="1" si="8"/>
        <v>31.285926921191507</v>
      </c>
      <c r="K29">
        <f t="shared" ca="1" si="9"/>
        <v>32.150825925510048</v>
      </c>
      <c r="L29">
        <f t="shared" ca="1" si="10"/>
        <v>33.061367944047689</v>
      </c>
      <c r="M29">
        <f t="shared" ca="1" si="11"/>
        <v>34.113315956946359</v>
      </c>
      <c r="N29">
        <f t="shared" ca="1" si="12"/>
        <v>35.260404829854643</v>
      </c>
      <c r="O29">
        <f t="shared" ca="1" si="13"/>
        <v>36.339470989756315</v>
      </c>
      <c r="P29">
        <f t="shared" ca="1" si="14"/>
        <v>37.463483047603688</v>
      </c>
      <c r="Q29">
        <f t="shared" ca="1" si="15"/>
        <v>38.465880029298098</v>
      </c>
      <c r="R29">
        <f t="shared" ca="1" si="16"/>
        <v>39.399834257519942</v>
      </c>
      <c r="S29">
        <f t="shared" ca="1" si="17"/>
        <v>40.56390823406123</v>
      </c>
      <c r="T29">
        <f t="shared" ca="1" si="18"/>
        <v>41.552665421372829</v>
      </c>
      <c r="U29">
        <f t="shared" ca="1" si="19"/>
        <v>42.636474357038274</v>
      </c>
      <c r="V29">
        <f t="shared" ca="1" si="20"/>
        <v>43.617709665086636</v>
      </c>
      <c r="W29">
        <f t="shared" ca="1" si="21"/>
        <v>44.496946703720752</v>
      </c>
      <c r="Y29" s="23">
        <f t="shared" ca="1" si="27"/>
        <v>391.05096971486557</v>
      </c>
      <c r="Z29">
        <f ca="1"/>
        <v>0</v>
      </c>
      <c r="AB29">
        <f t="shared" si="28"/>
        <v>0.52999999999999958</v>
      </c>
      <c r="AC29">
        <f t="shared" si="22"/>
        <v>101.12904793149742</v>
      </c>
      <c r="AE29" s="22">
        <f t="shared" si="29"/>
        <v>97.863558074860379</v>
      </c>
      <c r="AF29">
        <f t="shared" si="23"/>
        <v>2.6327748759875844E-2</v>
      </c>
      <c r="AH29">
        <v>0.48</v>
      </c>
      <c r="AI29">
        <f t="shared" si="24"/>
        <v>1.9999999999999962E-2</v>
      </c>
    </row>
    <row r="30" spans="1:35" x14ac:dyDescent="0.35">
      <c r="A30" t="s">
        <v>77</v>
      </c>
      <c r="B30">
        <f t="shared" si="1"/>
        <v>100.37603362388064</v>
      </c>
      <c r="C30">
        <f t="shared" si="26"/>
        <v>10.000000000000009</v>
      </c>
      <c r="D30">
        <f t="shared" ca="1" si="2"/>
        <v>14.469748622014476</v>
      </c>
      <c r="E30">
        <f t="shared" ca="1" si="3"/>
        <v>20.027970100325469</v>
      </c>
      <c r="F30">
        <f t="shared" ca="1" si="4"/>
        <v>21.053324517100808</v>
      </c>
      <c r="G30">
        <f t="shared" ca="1" si="5"/>
        <v>21.921544027353676</v>
      </c>
      <c r="H30">
        <f t="shared" ca="1" si="6"/>
        <v>22.772964086646514</v>
      </c>
      <c r="I30">
        <f t="shared" ca="1" si="7"/>
        <v>23.754187525695794</v>
      </c>
      <c r="J30">
        <f t="shared" ca="1" si="8"/>
        <v>24.605207136469211</v>
      </c>
      <c r="K30">
        <f t="shared" ca="1" si="9"/>
        <v>25.481822487175677</v>
      </c>
      <c r="L30">
        <f t="shared" ca="1" si="10"/>
        <v>26.579128716569784</v>
      </c>
      <c r="M30">
        <f t="shared" ca="1" si="11"/>
        <v>27.588798393796221</v>
      </c>
      <c r="N30">
        <f t="shared" ca="1" si="12"/>
        <v>37.104938976866052</v>
      </c>
      <c r="O30">
        <f t="shared" ca="1" si="13"/>
        <v>38.097829621982029</v>
      </c>
      <c r="P30">
        <f t="shared" ca="1" si="14"/>
        <v>51.112795195576169</v>
      </c>
      <c r="Q30">
        <f t="shared" ca="1" si="15"/>
        <v>52.075187154005008</v>
      </c>
      <c r="R30">
        <f t="shared" ca="1" si="16"/>
        <v>68.948157115912011</v>
      </c>
      <c r="S30">
        <f t="shared" ca="1" si="17"/>
        <v>69.997830261709638</v>
      </c>
      <c r="T30">
        <f t="shared" ca="1" si="18"/>
        <v>71.126304525046422</v>
      </c>
      <c r="U30">
        <f t="shared" ca="1" si="19"/>
        <v>71.993046474203439</v>
      </c>
      <c r="V30">
        <f t="shared" ca="1" si="20"/>
        <v>73.027466560000718</v>
      </c>
      <c r="W30">
        <f t="shared" ca="1" si="21"/>
        <v>74.114043156416059</v>
      </c>
      <c r="Y30" s="23">
        <f t="shared" ca="1" si="27"/>
        <v>406.95400898408491</v>
      </c>
      <c r="Z30">
        <f ca="1"/>
        <v>1</v>
      </c>
      <c r="AB30">
        <f t="shared" si="28"/>
        <v>0.50999999999999956</v>
      </c>
      <c r="AC30">
        <f t="shared" si="22"/>
        <v>100.37603362388064</v>
      </c>
      <c r="AD30">
        <v>100</v>
      </c>
      <c r="AE30" s="22">
        <f t="shared" si="29"/>
        <v>99.287852691620088</v>
      </c>
      <c r="AF30">
        <f t="shared" si="23"/>
        <v>2.6566194823679196E-2</v>
      </c>
      <c r="AH30">
        <v>0.5</v>
      </c>
      <c r="AI30">
        <f t="shared" si="24"/>
        <v>2.0000000000000018E-2</v>
      </c>
    </row>
    <row r="31" spans="1:35" x14ac:dyDescent="0.35">
      <c r="A31" t="s">
        <v>78</v>
      </c>
      <c r="B31">
        <f t="shared" si="1"/>
        <v>99.623966376119313</v>
      </c>
      <c r="C31">
        <f t="shared" si="26"/>
        <v>10.000000000000009</v>
      </c>
      <c r="D31">
        <f t="shared" ca="1" si="2"/>
        <v>14.196659643735467</v>
      </c>
      <c r="E31">
        <f t="shared" ca="1" si="3"/>
        <v>15.238952556168282</v>
      </c>
      <c r="F31">
        <f t="shared" ca="1" si="4"/>
        <v>16.107044712971014</v>
      </c>
      <c r="G31">
        <f t="shared" ca="1" si="5"/>
        <v>17.070549681434034</v>
      </c>
      <c r="H31">
        <f t="shared" ca="1" si="6"/>
        <v>18.179091824345495</v>
      </c>
      <c r="I31">
        <f t="shared" ca="1" si="7"/>
        <v>19.237588921875016</v>
      </c>
      <c r="J31">
        <f t="shared" ca="1" si="8"/>
        <v>20.40143595669301</v>
      </c>
      <c r="K31">
        <f t="shared" ca="1" si="9"/>
        <v>27.83644761279885</v>
      </c>
      <c r="L31">
        <f t="shared" ca="1" si="10"/>
        <v>28.74018252058066</v>
      </c>
      <c r="M31">
        <f t="shared" ca="1" si="11"/>
        <v>29.683692496477128</v>
      </c>
      <c r="N31">
        <f t="shared" ca="1" si="12"/>
        <v>30.651566693049997</v>
      </c>
      <c r="O31">
        <f t="shared" ca="1" si="13"/>
        <v>31.568084092379628</v>
      </c>
      <c r="P31">
        <f t="shared" ca="1" si="14"/>
        <v>32.495071288659311</v>
      </c>
      <c r="Q31">
        <f t="shared" ca="1" si="15"/>
        <v>33.570409037784742</v>
      </c>
      <c r="R31">
        <f t="shared" ca="1" si="16"/>
        <v>34.599516912320944</v>
      </c>
      <c r="S31">
        <f t="shared" ca="1" si="17"/>
        <v>35.699672576985414</v>
      </c>
      <c r="T31">
        <f t="shared" ca="1" si="18"/>
        <v>47.547061367614383</v>
      </c>
      <c r="U31">
        <f t="shared" ca="1" si="19"/>
        <v>62.952065106351291</v>
      </c>
      <c r="V31">
        <f t="shared" ca="1" si="20"/>
        <v>63.902820930044669</v>
      </c>
      <c r="W31">
        <f t="shared" ca="1" si="21"/>
        <v>65.111763506567797</v>
      </c>
      <c r="Y31" s="22">
        <f ca="1">MAX( OFFSET( Agent_01, 0, 0,, 50 ))</f>
        <v>422.85704825330407</v>
      </c>
      <c r="Z31">
        <f ca="1"/>
        <v>0</v>
      </c>
      <c r="AB31">
        <f t="shared" si="28"/>
        <v>0.48999999999999955</v>
      </c>
      <c r="AC31">
        <f t="shared" si="22"/>
        <v>99.623966376119313</v>
      </c>
      <c r="AE31" s="22">
        <f t="shared" si="29"/>
        <v>100.7121473083798</v>
      </c>
      <c r="AF31">
        <f t="shared" si="23"/>
        <v>2.6566194823679206E-2</v>
      </c>
      <c r="AH31">
        <v>0.52</v>
      </c>
      <c r="AI31">
        <f t="shared" si="24"/>
        <v>2.0000000000000018E-2</v>
      </c>
    </row>
    <row r="32" spans="1:35" x14ac:dyDescent="0.35">
      <c r="A32" t="s">
        <v>79</v>
      </c>
      <c r="B32">
        <f t="shared" si="1"/>
        <v>98.870952068502532</v>
      </c>
      <c r="C32">
        <f t="shared" si="26"/>
        <v>10.000000000000009</v>
      </c>
      <c r="D32">
        <f t="shared" ca="1" si="2"/>
        <v>14.196507110745079</v>
      </c>
      <c r="E32">
        <f t="shared" ca="1" si="3"/>
        <v>15.178056523144409</v>
      </c>
      <c r="F32">
        <f t="shared" ca="1" si="4"/>
        <v>16.266534971600699</v>
      </c>
      <c r="G32">
        <f t="shared" ca="1" si="5"/>
        <v>17.195784105325519</v>
      </c>
      <c r="H32">
        <f t="shared" ca="1" si="6"/>
        <v>18.236100404660199</v>
      </c>
      <c r="I32">
        <f t="shared" ca="1" si="7"/>
        <v>24.971678576348037</v>
      </c>
      <c r="J32">
        <f t="shared" ca="1" si="8"/>
        <v>33.834457550855284</v>
      </c>
      <c r="K32">
        <f t="shared" ca="1" si="9"/>
        <v>34.916299382089619</v>
      </c>
      <c r="L32">
        <f t="shared" ca="1" si="10"/>
        <v>35.934836449576316</v>
      </c>
      <c r="M32">
        <f t="shared" ca="1" si="11"/>
        <v>47.957902313423141</v>
      </c>
      <c r="N32">
        <f t="shared" ca="1" si="12"/>
        <v>48.920526244670434</v>
      </c>
      <c r="O32">
        <f t="shared" ca="1" si="13"/>
        <v>49.904534616476383</v>
      </c>
      <c r="P32">
        <f t="shared" ca="1" si="14"/>
        <v>65.945920306772649</v>
      </c>
      <c r="Q32">
        <f t="shared" ca="1" si="15"/>
        <v>66.867757742514982</v>
      </c>
      <c r="R32">
        <f t="shared" ca="1" si="16"/>
        <v>67.862430892895347</v>
      </c>
      <c r="S32">
        <f t="shared" ca="1" si="17"/>
        <v>68.754811744185076</v>
      </c>
      <c r="T32">
        <f t="shared" ca="1" si="18"/>
        <v>69.827764360984872</v>
      </c>
      <c r="U32">
        <f t="shared" ca="1" si="19"/>
        <v>70.836031384362357</v>
      </c>
      <c r="V32">
        <f t="shared" ca="1" si="20"/>
        <v>93.342043869117262</v>
      </c>
      <c r="W32">
        <f t="shared" ca="1" si="21"/>
        <v>122.49295489056404</v>
      </c>
      <c r="AB32">
        <f t="shared" si="28"/>
        <v>0.46999999999999953</v>
      </c>
      <c r="AC32">
        <f t="shared" si="22"/>
        <v>98.870952068502532</v>
      </c>
      <c r="AE32" s="22">
        <f t="shared" si="29"/>
        <v>102.13644192513951</v>
      </c>
      <c r="AF32">
        <f t="shared" si="23"/>
        <v>2.6327748759875872E-2</v>
      </c>
      <c r="AH32">
        <v>0.54</v>
      </c>
      <c r="AI32">
        <f t="shared" si="24"/>
        <v>2.0000000000000018E-2</v>
      </c>
    </row>
    <row r="33" spans="1:35" x14ac:dyDescent="0.35">
      <c r="A33" t="s">
        <v>80</v>
      </c>
      <c r="B33">
        <f t="shared" si="1"/>
        <v>98.115079797173877</v>
      </c>
      <c r="C33">
        <f t="shared" si="26"/>
        <v>10.000000000000009</v>
      </c>
      <c r="D33">
        <f t="shared" ca="1" si="2"/>
        <v>11.075613263198196</v>
      </c>
      <c r="E33">
        <f t="shared" ca="1" si="3"/>
        <v>15.462704495756821</v>
      </c>
      <c r="F33">
        <f t="shared" ca="1" si="4"/>
        <v>16.443870299161798</v>
      </c>
      <c r="G33">
        <f t="shared" ca="1" si="5"/>
        <v>17.528921075309736</v>
      </c>
      <c r="H33">
        <f t="shared" ca="1" si="6"/>
        <v>23.909493466682768</v>
      </c>
      <c r="I33">
        <f t="shared" ca="1" si="7"/>
        <v>24.938959170436203</v>
      </c>
      <c r="J33">
        <f t="shared" ca="1" si="8"/>
        <v>25.978354390305352</v>
      </c>
      <c r="K33">
        <f t="shared" ca="1" si="9"/>
        <v>27.081019959915917</v>
      </c>
      <c r="L33">
        <f t="shared" ca="1" si="10"/>
        <v>36.519021100762032</v>
      </c>
      <c r="M33">
        <f t="shared" ca="1" si="11"/>
        <v>37.489843801454029</v>
      </c>
      <c r="N33">
        <f t="shared" ca="1" si="12"/>
        <v>38.609218455360285</v>
      </c>
      <c r="O33">
        <f t="shared" ca="1" si="13"/>
        <v>39.622164646804244</v>
      </c>
      <c r="P33">
        <f t="shared" ca="1" si="14"/>
        <v>40.814414279351091</v>
      </c>
      <c r="Q33">
        <f t="shared" ca="1" si="15"/>
        <v>41.635572236021439</v>
      </c>
      <c r="R33">
        <f t="shared" ca="1" si="16"/>
        <v>42.847967674129748</v>
      </c>
      <c r="S33">
        <f t="shared" ca="1" si="17"/>
        <v>56.919137095281613</v>
      </c>
      <c r="T33">
        <f t="shared" ca="1" si="18"/>
        <v>75.189984390541895</v>
      </c>
      <c r="U33">
        <f t="shared" ca="1" si="19"/>
        <v>98.828095595413188</v>
      </c>
      <c r="V33">
        <f t="shared" ca="1" si="20"/>
        <v>99.784934214728281</v>
      </c>
      <c r="W33">
        <f t="shared" ca="1" si="21"/>
        <v>100.75596388306926</v>
      </c>
      <c r="AB33">
        <f t="shared" si="28"/>
        <v>0.44999999999999951</v>
      </c>
      <c r="AC33">
        <f t="shared" si="22"/>
        <v>98.115079797173877</v>
      </c>
      <c r="AE33" s="22">
        <f t="shared" si="29"/>
        <v>103.56073654189922</v>
      </c>
      <c r="AF33">
        <f t="shared" si="23"/>
        <v>2.5857257972727817E-2</v>
      </c>
      <c r="AH33">
        <v>0.56000000000000005</v>
      </c>
      <c r="AI33">
        <f t="shared" si="24"/>
        <v>2.0000000000000018E-2</v>
      </c>
    </row>
    <row r="34" spans="1:35" x14ac:dyDescent="0.35">
      <c r="A34" t="s">
        <v>45</v>
      </c>
      <c r="B34">
        <f t="shared" si="1"/>
        <v>97.354387528287063</v>
      </c>
      <c r="C34">
        <f t="shared" si="26"/>
        <v>9.9999999999999538</v>
      </c>
      <c r="D34">
        <f t="shared" ca="1" si="2"/>
        <v>14.303806444907178</v>
      </c>
      <c r="E34">
        <f t="shared" ca="1" si="3"/>
        <v>15.384258826766922</v>
      </c>
      <c r="F34">
        <f t="shared" ca="1" si="4"/>
        <v>16.33267590054643</v>
      </c>
      <c r="G34">
        <f t="shared" ca="1" si="5"/>
        <v>22.685800810744908</v>
      </c>
      <c r="H34">
        <f t="shared" ca="1" si="6"/>
        <v>23.6060872450559</v>
      </c>
      <c r="I34">
        <f t="shared" ca="1" si="7"/>
        <v>24.572100734565609</v>
      </c>
      <c r="J34">
        <f t="shared" ca="1" si="8"/>
        <v>25.525590116792188</v>
      </c>
      <c r="K34">
        <f t="shared" ca="1" si="9"/>
        <v>26.721452102713293</v>
      </c>
      <c r="L34">
        <f t="shared" ca="1" si="10"/>
        <v>27.722534066410887</v>
      </c>
      <c r="M34">
        <f t="shared" ca="1" si="11"/>
        <v>28.805667754882236</v>
      </c>
      <c r="N34">
        <f t="shared" ca="1" si="12"/>
        <v>29.85309032297506</v>
      </c>
      <c r="O34">
        <f t="shared" ca="1" si="13"/>
        <v>40.286342033539654</v>
      </c>
      <c r="P34">
        <f t="shared" ca="1" si="14"/>
        <v>53.825702340723602</v>
      </c>
      <c r="Q34">
        <f t="shared" ca="1" si="15"/>
        <v>54.83888626534165</v>
      </c>
      <c r="R34">
        <f t="shared" ca="1" si="16"/>
        <v>55.941015129648569</v>
      </c>
      <c r="S34">
        <f t="shared" ca="1" si="17"/>
        <v>74.214607491288618</v>
      </c>
      <c r="T34">
        <f t="shared" ca="1" si="18"/>
        <v>75.169179138343779</v>
      </c>
      <c r="U34">
        <f t="shared" ca="1" si="19"/>
        <v>98.900460869547061</v>
      </c>
      <c r="V34">
        <f t="shared" ca="1" si="20"/>
        <v>99.955066885393947</v>
      </c>
      <c r="W34">
        <f t="shared" ca="1" si="21"/>
        <v>100.80821550861147</v>
      </c>
      <c r="AB34">
        <f t="shared" si="28"/>
        <v>0.42999999999999949</v>
      </c>
      <c r="AC34">
        <f t="shared" si="22"/>
        <v>97.354387528287063</v>
      </c>
      <c r="AE34" s="22">
        <f t="shared" si="29"/>
        <v>104.98503115865893</v>
      </c>
      <c r="AF34">
        <f t="shared" si="23"/>
        <v>2.5167239580440631E-2</v>
      </c>
      <c r="AH34">
        <v>0.57999999999999996</v>
      </c>
      <c r="AI34">
        <f t="shared" si="24"/>
        <v>1.9999999999999907E-2</v>
      </c>
    </row>
    <row r="35" spans="1:35" x14ac:dyDescent="0.35">
      <c r="A35" t="s">
        <v>61</v>
      </c>
      <c r="B35">
        <f t="shared" si="1"/>
        <v>96.586825350382739</v>
      </c>
      <c r="C35">
        <f t="shared" si="26"/>
        <v>10.000000000000009</v>
      </c>
      <c r="D35">
        <f t="shared" ca="1" si="2"/>
        <v>10.885366297066579</v>
      </c>
      <c r="E35">
        <f t="shared" ca="1" si="3"/>
        <v>11.739930581286835</v>
      </c>
      <c r="F35">
        <f t="shared" ca="1" si="4"/>
        <v>12.744778660054225</v>
      </c>
      <c r="G35">
        <f t="shared" ca="1" si="5"/>
        <v>13.600625028754379</v>
      </c>
      <c r="H35">
        <f t="shared" ca="1" si="6"/>
        <v>14.420127863725893</v>
      </c>
      <c r="I35">
        <f t="shared" ca="1" si="7"/>
        <v>15.300688571670761</v>
      </c>
      <c r="J35">
        <f t="shared" ca="1" si="8"/>
        <v>16.281193951700477</v>
      </c>
      <c r="K35">
        <f t="shared" ca="1" si="9"/>
        <v>17.192341623134915</v>
      </c>
      <c r="L35">
        <f t="shared" ca="1" si="10"/>
        <v>23.640806454426905</v>
      </c>
      <c r="M35">
        <f t="shared" ca="1" si="11"/>
        <v>24.722952510616242</v>
      </c>
      <c r="N35">
        <f t="shared" ca="1" si="12"/>
        <v>25.912006132606386</v>
      </c>
      <c r="O35">
        <f t="shared" ca="1" si="13"/>
        <v>26.903713000409763</v>
      </c>
      <c r="P35">
        <f t="shared" ca="1" si="14"/>
        <v>27.966582979386299</v>
      </c>
      <c r="Q35">
        <f t="shared" ca="1" si="15"/>
        <v>28.820241451264025</v>
      </c>
      <c r="R35">
        <f t="shared" ca="1" si="16"/>
        <v>29.480615451627205</v>
      </c>
      <c r="S35">
        <f t="shared" ca="1" si="17"/>
        <v>39.488354325808871</v>
      </c>
      <c r="T35">
        <f t="shared" ca="1" si="18"/>
        <v>40.36288684098151</v>
      </c>
      <c r="U35">
        <f t="shared" ca="1" si="19"/>
        <v>41.417184439713026</v>
      </c>
      <c r="V35">
        <f t="shared" ca="1" si="20"/>
        <v>55.040483833006228</v>
      </c>
      <c r="W35">
        <f t="shared" ca="1" si="21"/>
        <v>56.169722578247168</v>
      </c>
      <c r="AB35">
        <f t="shared" si="28"/>
        <v>0.40999999999999948</v>
      </c>
      <c r="AC35">
        <f t="shared" si="22"/>
        <v>96.586825350382739</v>
      </c>
      <c r="AE35" s="22">
        <f t="shared" si="29"/>
        <v>106.40932577541864</v>
      </c>
      <c r="AF35">
        <f t="shared" si="23"/>
        <v>2.4275773134842898E-2</v>
      </c>
      <c r="AH35">
        <v>0.6</v>
      </c>
      <c r="AI35">
        <f t="shared" si="24"/>
        <v>2.0000000000000018E-2</v>
      </c>
    </row>
    <row r="36" spans="1:35" x14ac:dyDescent="0.35">
      <c r="A36" t="s">
        <v>54</v>
      </c>
      <c r="B36">
        <f t="shared" si="1"/>
        <v>95.810214483288163</v>
      </c>
      <c r="C36">
        <f t="shared" si="26"/>
        <v>10.000000000000009</v>
      </c>
      <c r="D36">
        <f t="shared" ca="1" si="2"/>
        <v>11.042161762972375</v>
      </c>
      <c r="E36">
        <f t="shared" ca="1" si="3"/>
        <v>11.905548967010963</v>
      </c>
      <c r="F36">
        <f t="shared" ca="1" si="4"/>
        <v>12.954573246025172</v>
      </c>
      <c r="G36">
        <f t="shared" ca="1" si="5"/>
        <v>18.26360626446364</v>
      </c>
      <c r="H36">
        <f t="shared" ca="1" si="6"/>
        <v>19.263232077137317</v>
      </c>
      <c r="I36">
        <f t="shared" ca="1" si="7"/>
        <v>20.133822328140809</v>
      </c>
      <c r="J36">
        <f t="shared" ca="1" si="8"/>
        <v>20.997480428402536</v>
      </c>
      <c r="K36">
        <f t="shared" ca="1" si="9"/>
        <v>28.411269850622332</v>
      </c>
      <c r="L36">
        <f t="shared" ca="1" si="10"/>
        <v>38.311246849146215</v>
      </c>
      <c r="M36">
        <f t="shared" ca="1" si="11"/>
        <v>39.330650565996635</v>
      </c>
      <c r="N36">
        <f t="shared" ca="1" si="12"/>
        <v>40.378233528005183</v>
      </c>
      <c r="O36">
        <f t="shared" ca="1" si="13"/>
        <v>41.207773265301107</v>
      </c>
      <c r="P36">
        <f t="shared" ca="1" si="14"/>
        <v>42.149762513451478</v>
      </c>
      <c r="Q36">
        <f t="shared" ca="1" si="15"/>
        <v>43.079979344098696</v>
      </c>
      <c r="R36">
        <f t="shared" ca="1" si="16"/>
        <v>44.001544529635964</v>
      </c>
      <c r="S36">
        <f t="shared" ca="1" si="17"/>
        <v>45.011054126986515</v>
      </c>
      <c r="T36">
        <f t="shared" ca="1" si="18"/>
        <v>46.064177179173868</v>
      </c>
      <c r="U36">
        <f t="shared" ca="1" si="19"/>
        <v>47.024626177003981</v>
      </c>
      <c r="V36">
        <f t="shared" ca="1" si="20"/>
        <v>62.500448504844456</v>
      </c>
      <c r="W36">
        <f t="shared" ca="1" si="21"/>
        <v>63.560912961990731</v>
      </c>
      <c r="AB36">
        <f t="shared" si="28"/>
        <v>0.38999999999999946</v>
      </c>
      <c r="AC36">
        <f t="shared" si="22"/>
        <v>95.810214483288163</v>
      </c>
      <c r="AE36" s="22">
        <f t="shared" si="29"/>
        <v>107.83362039217835</v>
      </c>
      <c r="AF36">
        <f t="shared" si="23"/>
        <v>2.3205713639144272E-2</v>
      </c>
      <c r="AH36">
        <v>0.62</v>
      </c>
      <c r="AI36">
        <f t="shared" si="24"/>
        <v>2.0000000000000018E-2</v>
      </c>
    </row>
    <row r="37" spans="1:35" x14ac:dyDescent="0.35">
      <c r="A37" t="s">
        <v>81</v>
      </c>
      <c r="B37">
        <f t="shared" si="1"/>
        <v>95.022199803447734</v>
      </c>
      <c r="C37">
        <f t="shared" si="26"/>
        <v>10.000000000000009</v>
      </c>
      <c r="D37">
        <f t="shared" ca="1" si="2"/>
        <v>10.949054815274591</v>
      </c>
      <c r="E37">
        <f t="shared" ca="1" si="3"/>
        <v>11.984946564768787</v>
      </c>
      <c r="F37">
        <f t="shared" ca="1" si="4"/>
        <v>13.15506858730839</v>
      </c>
      <c r="G37">
        <f t="shared" ca="1" si="5"/>
        <v>14.218192211022146</v>
      </c>
      <c r="H37">
        <f t="shared" ca="1" si="6"/>
        <v>15.163971353184886</v>
      </c>
      <c r="I37">
        <f t="shared" ca="1" si="7"/>
        <v>21.046366566730374</v>
      </c>
      <c r="J37">
        <f t="shared" ca="1" si="8"/>
        <v>28.559449678164722</v>
      </c>
      <c r="K37">
        <f t="shared" ca="1" si="9"/>
        <v>29.447782915619438</v>
      </c>
      <c r="L37">
        <f t="shared" ca="1" si="10"/>
        <v>30.353837793506671</v>
      </c>
      <c r="M37">
        <f t="shared" ca="1" si="11"/>
        <v>31.412255778779329</v>
      </c>
      <c r="N37">
        <f t="shared" ca="1" si="12"/>
        <v>42.052080716216608</v>
      </c>
      <c r="O37">
        <f t="shared" ca="1" si="13"/>
        <v>42.987929478594538</v>
      </c>
      <c r="P37">
        <f t="shared" ca="1" si="14"/>
        <v>43.828942131165505</v>
      </c>
      <c r="Q37">
        <f t="shared" ca="1" si="15"/>
        <v>44.869663840320896</v>
      </c>
      <c r="R37">
        <f t="shared" ca="1" si="16"/>
        <v>45.791028003234629</v>
      </c>
      <c r="S37">
        <f t="shared" ca="1" si="17"/>
        <v>46.797094307624867</v>
      </c>
      <c r="T37">
        <f t="shared" ca="1" si="18"/>
        <v>47.775544668678641</v>
      </c>
      <c r="U37">
        <f t="shared" ca="1" si="19"/>
        <v>48.860913777232014</v>
      </c>
      <c r="V37">
        <f t="shared" ca="1" si="20"/>
        <v>49.682353914875435</v>
      </c>
      <c r="W37">
        <f t="shared" ca="1" si="21"/>
        <v>65.855660393487952</v>
      </c>
      <c r="AB37">
        <f t="shared" si="28"/>
        <v>0.36999999999999944</v>
      </c>
      <c r="AC37">
        <f t="shared" si="22"/>
        <v>95.022199803447734</v>
      </c>
      <c r="AE37" s="22">
        <f t="shared" si="29"/>
        <v>109.25791500893806</v>
      </c>
      <c r="AF37">
        <f t="shared" si="23"/>
        <v>2.1983718732307315E-2</v>
      </c>
      <c r="AH37">
        <v>0.64</v>
      </c>
      <c r="AI37">
        <f t="shared" si="24"/>
        <v>2.0000000000000018E-2</v>
      </c>
    </row>
    <row r="38" spans="1:35" x14ac:dyDescent="0.35">
      <c r="A38" t="s">
        <v>82</v>
      </c>
      <c r="B38">
        <f t="shared" ref="B38:B55" si="31">NORMINV($AB38,$P$2,$Q$2)</f>
        <v>94.220193003886465</v>
      </c>
      <c r="C38">
        <f t="shared" si="26"/>
        <v>10.000000000000009</v>
      </c>
      <c r="D38">
        <f t="shared" ref="D38:D55" ca="1" si="32">CHOOSE($I$2,C38+D90,C38*(1+D90))*IF($K$3&gt;Z90,(1+$L$3),1)</f>
        <v>11.044349806695372</v>
      </c>
      <c r="E38">
        <f t="shared" ref="E38:E55" ca="1" si="33">CHOOSE($I$2,D38+E90,D38*(1+E90))*IF($K$3&gt;AA90,(1+$L$3),1)</f>
        <v>11.978409357463933</v>
      </c>
      <c r="F38">
        <f t="shared" ref="F38:F55" ca="1" si="34">CHOOSE($I$2,E38+F90,E38*(1+F90))*IF($K$3&gt;AB90,(1+$L$3),1)</f>
        <v>12.883104065890096</v>
      </c>
      <c r="G38">
        <f t="shared" ref="G38:G55" ca="1" si="35">CHOOSE($I$2,F38+G90,F38*(1+G90))*IF($K$3&gt;AC90,(1+$L$3),1)</f>
        <v>13.723250269906478</v>
      </c>
      <c r="H38">
        <f t="shared" ref="H38:H55" ca="1" si="36">CHOOSE($I$2,G38+H90,G38*(1+H90))*IF($K$3&gt;AD90,(1+$L$3),1)</f>
        <v>19.017867747780155</v>
      </c>
      <c r="I38">
        <f t="shared" ref="I38:I55" ca="1" si="37">CHOOSE($I$2,H38+I90,H38*(1+I90))*IF($K$3&gt;AE90,(1+$L$3),1)</f>
        <v>26.153123945583253</v>
      </c>
      <c r="J38">
        <f t="shared" ref="J38:J55" ca="1" si="38">CHOOSE($I$2,I38+J90,I38*(1+J90))*IF($K$3&gt;AF90,(1+$L$3),1)</f>
        <v>35.338554267176498</v>
      </c>
      <c r="K38">
        <f t="shared" ref="K38:K55" ca="1" si="39">CHOOSE($I$2,J38+K90,J38*(1+K90))*IF($K$3&gt;AG90,(1+$L$3),1)</f>
        <v>36.193510608215561</v>
      </c>
      <c r="L38">
        <f t="shared" ref="L38:L55" ca="1" si="40">CHOOSE($I$2,K38+L90,K38*(1+L90))*IF($K$3&gt;AH90,(1+$L$3),1)</f>
        <v>37.129465983435615</v>
      </c>
      <c r="M38">
        <f t="shared" ref="M38:M55" ca="1" si="41">CHOOSE($I$2,L38+M90,L38*(1+M90))*IF($K$3&gt;AI90,(1+$L$3),1)</f>
        <v>38.047562816034663</v>
      </c>
      <c r="N38">
        <f t="shared" ref="N38:N55" ca="1" si="42">CHOOSE($I$2,M38+N90,M38*(1+N90))*IF($K$3&gt;AJ90,(1+$L$3),1)</f>
        <v>39.032705365439426</v>
      </c>
      <c r="O38">
        <f t="shared" ref="O38:O55" ca="1" si="43">CHOOSE($I$2,N38+O90,N38*(1+O90))*IF($K$3&gt;AK90,(1+$L$3),1)</f>
        <v>52.073387697415811</v>
      </c>
      <c r="P38">
        <f t="shared" ref="P38:P55" ca="1" si="44">CHOOSE($I$2,O38+P90,O38*(1+P90))*IF($K$3&gt;AL90,(1+$L$3),1)</f>
        <v>52.990720779285596</v>
      </c>
      <c r="Q38">
        <f t="shared" ref="Q38:Q55" ca="1" si="45">CHOOSE($I$2,P38+Q90,P38*(1+Q90))*IF($K$3&gt;AM90,(1+$L$3),1)</f>
        <v>70.190245700914417</v>
      </c>
      <c r="R38">
        <f t="shared" ref="R38:R55" ca="1" si="46">CHOOSE($I$2,Q38+R90,Q38*(1+R90))*IF($K$3&gt;AN90,(1+$L$3),1)</f>
        <v>71.044480884840382</v>
      </c>
      <c r="S38">
        <f t="shared" ref="S38:S55" ca="1" si="47">CHOOSE($I$2,R38+S90,R38*(1+S90))*IF($K$3&gt;AO90,(1+$L$3),1)</f>
        <v>93.423217337953972</v>
      </c>
      <c r="T38">
        <f t="shared" ref="T38:T55" ca="1" si="48">CHOOSE($I$2,S38+T90,S38*(1+T90))*IF($K$3&gt;AP90,(1+$L$3),1)</f>
        <v>94.413765583595705</v>
      </c>
      <c r="U38">
        <f t="shared" ref="U38:U55" ca="1" si="49">CHOOSE($I$2,T38+U90,T38*(1+U90))*IF($K$3&gt;AQ90,(1+$L$3),1)</f>
        <v>95.304824179274519</v>
      </c>
      <c r="V38">
        <f t="shared" ref="V38:V55" ca="1" si="50">CHOOSE($I$2,U38+V90,U38*(1+V90))*IF($K$3&gt;AR90,(1+$L$3),1)</f>
        <v>96.338972794433886</v>
      </c>
      <c r="W38">
        <f t="shared" ref="W38:W55" ca="1" si="51">CHOOSE($I$2,V38+W90,V38*(1+W90))*IF($K$3&gt;AS90,(1+$L$3),1)</f>
        <v>97.243498493524058</v>
      </c>
      <c r="AB38">
        <f t="shared" si="28"/>
        <v>0.34999999999999942</v>
      </c>
      <c r="AC38">
        <f t="shared" ref="AC38:AC55" si="52">NORMINV($AB38,$P$2,$Q$2)</f>
        <v>94.220193003886465</v>
      </c>
      <c r="AE38" s="22">
        <f t="shared" si="29"/>
        <v>110.68220962569777</v>
      </c>
      <c r="AF38">
        <f t="shared" ref="AF38:AF55" si="53">NORMDIST(AE38,$P$2,$Q$2,FALSE)</f>
        <v>2.0639147784678596E-2</v>
      </c>
      <c r="AH38">
        <v>0.66</v>
      </c>
      <c r="AI38">
        <f t="shared" ref="AI38:AI55" si="54">_xlfn.BETA.DIST(AH38,Alpha,Beta,TRUE)-_xlfn.BETA.DIST(AH37,Alpha,Beta,TRUE)</f>
        <v>2.0000000000000018E-2</v>
      </c>
    </row>
    <row r="39" spans="1:35" x14ac:dyDescent="0.35">
      <c r="A39" t="s">
        <v>59</v>
      </c>
      <c r="B39">
        <f t="shared" si="31"/>
        <v>93.40130251490146</v>
      </c>
      <c r="C39">
        <f t="shared" si="26"/>
        <v>10.000000000000009</v>
      </c>
      <c r="D39">
        <f t="shared" ca="1" si="32"/>
        <v>14.121440612465678</v>
      </c>
      <c r="E39">
        <f t="shared" ca="1" si="33"/>
        <v>15.061134656701634</v>
      </c>
      <c r="F39">
        <f t="shared" ca="1" si="34"/>
        <v>15.874674186858064</v>
      </c>
      <c r="G39">
        <f t="shared" ca="1" si="35"/>
        <v>16.762549638177511</v>
      </c>
      <c r="H39">
        <f t="shared" ca="1" si="36"/>
        <v>22.886145119245437</v>
      </c>
      <c r="I39">
        <f t="shared" ca="1" si="37"/>
        <v>23.899525895371035</v>
      </c>
      <c r="J39">
        <f t="shared" ca="1" si="38"/>
        <v>24.951810773968766</v>
      </c>
      <c r="K39">
        <f t="shared" ca="1" si="39"/>
        <v>33.887734542189108</v>
      </c>
      <c r="L39">
        <f t="shared" ca="1" si="40"/>
        <v>34.689613116431843</v>
      </c>
      <c r="M39">
        <f t="shared" ca="1" si="41"/>
        <v>35.467326955970996</v>
      </c>
      <c r="N39">
        <f t="shared" ca="1" si="42"/>
        <v>36.565072733697228</v>
      </c>
      <c r="O39">
        <f t="shared" ca="1" si="43"/>
        <v>37.404695274721782</v>
      </c>
      <c r="P39">
        <f t="shared" ca="1" si="44"/>
        <v>38.428614030098174</v>
      </c>
      <c r="Q39">
        <f t="shared" ca="1" si="45"/>
        <v>51.135336942410589</v>
      </c>
      <c r="R39">
        <f t="shared" ca="1" si="46"/>
        <v>52.012245857194706</v>
      </c>
      <c r="S39">
        <f t="shared" ca="1" si="47"/>
        <v>68.732676720169849</v>
      </c>
      <c r="T39">
        <f t="shared" ca="1" si="48"/>
        <v>90.634693316013525</v>
      </c>
      <c r="U39">
        <f t="shared" ca="1" si="49"/>
        <v>91.537983360332859</v>
      </c>
      <c r="V39">
        <f t="shared" ca="1" si="50"/>
        <v>92.64970214078069</v>
      </c>
      <c r="W39">
        <f t="shared" ca="1" si="51"/>
        <v>93.545818450287086</v>
      </c>
      <c r="AB39">
        <f t="shared" si="28"/>
        <v>0.3299999999999994</v>
      </c>
      <c r="AC39">
        <f t="shared" si="52"/>
        <v>93.40130251490146</v>
      </c>
      <c r="AE39" s="22">
        <f t="shared" si="29"/>
        <v>112.10650424245748</v>
      </c>
      <c r="AF39">
        <f t="shared" si="53"/>
        <v>1.920289619989933E-2</v>
      </c>
      <c r="AH39">
        <v>0.68</v>
      </c>
      <c r="AI39">
        <f t="shared" si="54"/>
        <v>2.0000000000000018E-2</v>
      </c>
    </row>
    <row r="40" spans="1:35" x14ac:dyDescent="0.35">
      <c r="A40" t="s">
        <v>53</v>
      </c>
      <c r="B40">
        <f t="shared" si="31"/>
        <v>92.562244789788167</v>
      </c>
      <c r="C40">
        <f t="shared" si="26"/>
        <v>9.9999999999999538</v>
      </c>
      <c r="D40">
        <f t="shared" ca="1" si="32"/>
        <v>10.908652703776889</v>
      </c>
      <c r="E40">
        <f t="shared" ca="1" si="33"/>
        <v>11.946552273630379</v>
      </c>
      <c r="F40">
        <f t="shared" ca="1" si="34"/>
        <v>16.588807419391486</v>
      </c>
      <c r="G40">
        <f t="shared" ca="1" si="35"/>
        <v>17.671689663216707</v>
      </c>
      <c r="H40">
        <f t="shared" ca="1" si="36"/>
        <v>18.723371831047622</v>
      </c>
      <c r="I40">
        <f t="shared" ca="1" si="37"/>
        <v>19.930136801622783</v>
      </c>
      <c r="J40">
        <f t="shared" ca="1" si="38"/>
        <v>27.083795287342824</v>
      </c>
      <c r="K40">
        <f t="shared" ca="1" si="39"/>
        <v>28.248917264112151</v>
      </c>
      <c r="L40">
        <f t="shared" ca="1" si="40"/>
        <v>29.270398346466614</v>
      </c>
      <c r="M40">
        <f t="shared" ca="1" si="41"/>
        <v>39.28362619552383</v>
      </c>
      <c r="N40">
        <f t="shared" ca="1" si="42"/>
        <v>40.174130834442607</v>
      </c>
      <c r="O40">
        <f t="shared" ca="1" si="43"/>
        <v>41.014439307158767</v>
      </c>
      <c r="P40">
        <f t="shared" ca="1" si="44"/>
        <v>41.915533240151937</v>
      </c>
      <c r="Q40">
        <f t="shared" ca="1" si="45"/>
        <v>42.896196149927896</v>
      </c>
      <c r="R40">
        <f t="shared" ca="1" si="46"/>
        <v>43.84368409438013</v>
      </c>
      <c r="S40">
        <f t="shared" ca="1" si="47"/>
        <v>44.725117109529982</v>
      </c>
      <c r="T40">
        <f t="shared" ca="1" si="48"/>
        <v>45.851316755828989</v>
      </c>
      <c r="U40">
        <f t="shared" ca="1" si="49"/>
        <v>46.892837568247216</v>
      </c>
      <c r="V40">
        <f t="shared" ca="1" si="50"/>
        <v>47.865924903514859</v>
      </c>
      <c r="W40">
        <f t="shared" ca="1" si="51"/>
        <v>48.81698218492167</v>
      </c>
      <c r="AB40">
        <f t="shared" si="28"/>
        <v>0.30999999999999939</v>
      </c>
      <c r="AC40">
        <f t="shared" si="52"/>
        <v>92.562244789788167</v>
      </c>
      <c r="AE40" s="22">
        <f t="shared" si="29"/>
        <v>113.53079885921719</v>
      </c>
      <c r="AF40">
        <f t="shared" si="53"/>
        <v>1.7706229117133619E-2</v>
      </c>
      <c r="AH40">
        <v>0.7</v>
      </c>
      <c r="AI40">
        <f t="shared" si="54"/>
        <v>1.9999999999999907E-2</v>
      </c>
    </row>
    <row r="41" spans="1:35" x14ac:dyDescent="0.35">
      <c r="A41" t="s">
        <v>83</v>
      </c>
      <c r="B41">
        <f t="shared" si="31"/>
        <v>91.699229206664882</v>
      </c>
      <c r="C41">
        <f t="shared" si="26"/>
        <v>10.000000000000009</v>
      </c>
      <c r="D41">
        <f t="shared" ca="1" si="32"/>
        <v>10.619067481173891</v>
      </c>
      <c r="E41">
        <f t="shared" ca="1" si="33"/>
        <v>11.599454797902085</v>
      </c>
      <c r="F41">
        <f t="shared" ca="1" si="34"/>
        <v>12.598776272449767</v>
      </c>
      <c r="G41">
        <f t="shared" ca="1" si="35"/>
        <v>13.386169469963804</v>
      </c>
      <c r="H41">
        <f t="shared" ca="1" si="36"/>
        <v>14.457850750532666</v>
      </c>
      <c r="I41">
        <f t="shared" ca="1" si="37"/>
        <v>15.580078621338879</v>
      </c>
      <c r="J41">
        <f t="shared" ca="1" si="38"/>
        <v>16.438727644291493</v>
      </c>
      <c r="K41">
        <f t="shared" ca="1" si="39"/>
        <v>17.259101316196009</v>
      </c>
      <c r="L41">
        <f t="shared" ca="1" si="40"/>
        <v>18.104078377362086</v>
      </c>
      <c r="M41">
        <f t="shared" ca="1" si="41"/>
        <v>19.003229368707604</v>
      </c>
      <c r="N41">
        <f t="shared" ca="1" si="42"/>
        <v>19.970951644042309</v>
      </c>
      <c r="O41">
        <f t="shared" ca="1" si="43"/>
        <v>20.779760337682472</v>
      </c>
      <c r="P41">
        <f t="shared" ca="1" si="44"/>
        <v>21.636806121507373</v>
      </c>
      <c r="Q41">
        <f t="shared" ca="1" si="45"/>
        <v>22.584277212809337</v>
      </c>
      <c r="R41">
        <f t="shared" ca="1" si="46"/>
        <v>23.580913317966942</v>
      </c>
      <c r="S41">
        <f t="shared" ca="1" si="47"/>
        <v>24.606539833320603</v>
      </c>
      <c r="T41">
        <f t="shared" ca="1" si="48"/>
        <v>25.580979514680021</v>
      </c>
      <c r="U41">
        <f t="shared" ca="1" si="49"/>
        <v>34.488454144455474</v>
      </c>
      <c r="V41">
        <f t="shared" ca="1" si="50"/>
        <v>35.430946706113708</v>
      </c>
      <c r="W41">
        <f t="shared" ca="1" si="51"/>
        <v>36.293392324633807</v>
      </c>
      <c r="AB41">
        <f t="shared" si="28"/>
        <v>0.28999999999999937</v>
      </c>
      <c r="AC41">
        <f t="shared" si="52"/>
        <v>91.699229206664882</v>
      </c>
      <c r="AD41">
        <v>90</v>
      </c>
      <c r="AE41" s="22">
        <f t="shared" si="29"/>
        <v>114.95509347597689</v>
      </c>
      <c r="AF41">
        <f t="shared" si="53"/>
        <v>1.617967510868222E-2</v>
      </c>
      <c r="AH41">
        <v>0.72</v>
      </c>
      <c r="AI41">
        <f t="shared" si="54"/>
        <v>2.0000000000000018E-2</v>
      </c>
    </row>
    <row r="42" spans="1:35" x14ac:dyDescent="0.35">
      <c r="A42" t="s">
        <v>57</v>
      </c>
      <c r="B42">
        <f t="shared" si="31"/>
        <v>90.807805134750566</v>
      </c>
      <c r="C42">
        <f t="shared" si="26"/>
        <v>10.000000000000009</v>
      </c>
      <c r="D42">
        <f t="shared" ca="1" si="32"/>
        <v>11.130610211280869</v>
      </c>
      <c r="E42">
        <f t="shared" ca="1" si="33"/>
        <v>12.069297162414729</v>
      </c>
      <c r="F42">
        <f t="shared" ca="1" si="34"/>
        <v>13.05371272505197</v>
      </c>
      <c r="G42">
        <f t="shared" ca="1" si="35"/>
        <v>14.119895860432383</v>
      </c>
      <c r="H42">
        <f t="shared" ca="1" si="36"/>
        <v>14.929189174413859</v>
      </c>
      <c r="I42">
        <f t="shared" ca="1" si="37"/>
        <v>15.791486349809418</v>
      </c>
      <c r="J42">
        <f t="shared" ca="1" si="38"/>
        <v>16.733717452713872</v>
      </c>
      <c r="K42">
        <f t="shared" ca="1" si="39"/>
        <v>17.785123067788561</v>
      </c>
      <c r="L42">
        <f t="shared" ca="1" si="40"/>
        <v>18.562844501969444</v>
      </c>
      <c r="M42">
        <f t="shared" ca="1" si="41"/>
        <v>19.36189300612337</v>
      </c>
      <c r="N42">
        <f t="shared" ca="1" si="42"/>
        <v>20.094549142425933</v>
      </c>
      <c r="O42">
        <f t="shared" ca="1" si="43"/>
        <v>21.083740275285024</v>
      </c>
      <c r="P42">
        <f t="shared" ca="1" si="44"/>
        <v>21.95471576257685</v>
      </c>
      <c r="Q42">
        <f t="shared" ca="1" si="45"/>
        <v>22.833619711036103</v>
      </c>
      <c r="R42">
        <f t="shared" ca="1" si="46"/>
        <v>24.06801407926277</v>
      </c>
      <c r="S42">
        <f t="shared" ca="1" si="47"/>
        <v>25.018184534672027</v>
      </c>
      <c r="T42">
        <f t="shared" ca="1" si="48"/>
        <v>33.725665594430168</v>
      </c>
      <c r="U42">
        <f t="shared" ca="1" si="49"/>
        <v>34.754503286553593</v>
      </c>
      <c r="V42">
        <f t="shared" ca="1" si="50"/>
        <v>35.647024385142849</v>
      </c>
      <c r="W42">
        <f t="shared" ca="1" si="51"/>
        <v>36.706700745682767</v>
      </c>
      <c r="AB42">
        <f t="shared" si="28"/>
        <v>0.26999999999999935</v>
      </c>
      <c r="AC42">
        <f t="shared" si="52"/>
        <v>90.807805134750566</v>
      </c>
      <c r="AE42" s="22">
        <f t="shared" si="29"/>
        <v>116.3793880927366</v>
      </c>
      <c r="AF42">
        <f t="shared" si="53"/>
        <v>1.4652032905138015E-2</v>
      </c>
      <c r="AH42">
        <v>0.74</v>
      </c>
      <c r="AI42">
        <f t="shared" si="54"/>
        <v>2.0000000000000018E-2</v>
      </c>
    </row>
    <row r="43" spans="1:35" x14ac:dyDescent="0.35">
      <c r="A43" t="s">
        <v>60</v>
      </c>
      <c r="B43">
        <f t="shared" si="31"/>
        <v>89.88265374705874</v>
      </c>
      <c r="C43">
        <f t="shared" si="26"/>
        <v>10.000000000000009</v>
      </c>
      <c r="D43">
        <f t="shared" ca="1" si="32"/>
        <v>11.014712871644115</v>
      </c>
      <c r="E43">
        <f t="shared" ca="1" si="33"/>
        <v>11.847022669735162</v>
      </c>
      <c r="F43">
        <f t="shared" ca="1" si="34"/>
        <v>12.890223342980427</v>
      </c>
      <c r="G43">
        <f t="shared" ca="1" si="35"/>
        <v>13.732556791142819</v>
      </c>
      <c r="H43">
        <f t="shared" ca="1" si="36"/>
        <v>19.012887975316975</v>
      </c>
      <c r="I43">
        <f t="shared" ca="1" si="37"/>
        <v>19.947249411342899</v>
      </c>
      <c r="J43">
        <f t="shared" ca="1" si="38"/>
        <v>20.755866459589413</v>
      </c>
      <c r="K43">
        <f t="shared" ca="1" si="39"/>
        <v>21.40009042069109</v>
      </c>
      <c r="L43">
        <f t="shared" ca="1" si="40"/>
        <v>22.096103517218957</v>
      </c>
      <c r="M43">
        <f t="shared" ca="1" si="41"/>
        <v>23.026694973856888</v>
      </c>
      <c r="N43">
        <f t="shared" ca="1" si="42"/>
        <v>23.903752776274381</v>
      </c>
      <c r="O43">
        <f t="shared" ca="1" si="43"/>
        <v>24.947127220680326</v>
      </c>
      <c r="P43">
        <f t="shared" ca="1" si="44"/>
        <v>25.941957502181396</v>
      </c>
      <c r="Q43">
        <f t="shared" ca="1" si="45"/>
        <v>26.759308089503445</v>
      </c>
      <c r="R43">
        <f t="shared" ca="1" si="46"/>
        <v>27.698309422527661</v>
      </c>
      <c r="S43">
        <f t="shared" ca="1" si="47"/>
        <v>28.620911965836488</v>
      </c>
      <c r="T43">
        <f t="shared" ca="1" si="48"/>
        <v>29.571539798857565</v>
      </c>
      <c r="U43">
        <f t="shared" ca="1" si="49"/>
        <v>30.396082512888185</v>
      </c>
      <c r="V43">
        <f t="shared" ca="1" si="50"/>
        <v>31.436230863833391</v>
      </c>
      <c r="W43">
        <f t="shared" ca="1" si="51"/>
        <v>32.404871369626306</v>
      </c>
      <c r="AB43">
        <f t="shared" si="28"/>
        <v>0.24999999999999936</v>
      </c>
      <c r="AC43">
        <f t="shared" si="52"/>
        <v>89.88265374705874</v>
      </c>
      <c r="AE43" s="22">
        <f t="shared" si="29"/>
        <v>117.80368270949631</v>
      </c>
      <c r="AF43">
        <f t="shared" si="53"/>
        <v>1.3149533496033037E-2</v>
      </c>
      <c r="AH43">
        <v>0.76</v>
      </c>
      <c r="AI43">
        <f t="shared" si="54"/>
        <v>2.0000000000000018E-2</v>
      </c>
    </row>
    <row r="44" spans="1:35" x14ac:dyDescent="0.35">
      <c r="A44" t="s">
        <v>84</v>
      </c>
      <c r="B44">
        <f t="shared" si="31"/>
        <v>88.917297262221751</v>
      </c>
      <c r="C44">
        <f t="shared" si="26"/>
        <v>10.000000000000009</v>
      </c>
      <c r="D44">
        <f t="shared" ca="1" si="32"/>
        <v>10.820516190969169</v>
      </c>
      <c r="E44">
        <f t="shared" ca="1" si="33"/>
        <v>11.741828004389996</v>
      </c>
      <c r="F44">
        <f t="shared" ca="1" si="34"/>
        <v>12.523227648453952</v>
      </c>
      <c r="G44">
        <f t="shared" ca="1" si="35"/>
        <v>13.185671116633797</v>
      </c>
      <c r="H44">
        <f t="shared" ca="1" si="36"/>
        <v>18.411831903523961</v>
      </c>
      <c r="I44">
        <f t="shared" ca="1" si="37"/>
        <v>19.171610216999238</v>
      </c>
      <c r="J44">
        <f t="shared" ca="1" si="38"/>
        <v>20.128664731302369</v>
      </c>
      <c r="K44">
        <f t="shared" ca="1" si="39"/>
        <v>20.991829847609061</v>
      </c>
      <c r="L44">
        <f t="shared" ca="1" si="40"/>
        <v>21.897375946546457</v>
      </c>
      <c r="M44">
        <f t="shared" ca="1" si="41"/>
        <v>29.755316689444069</v>
      </c>
      <c r="N44">
        <f t="shared" ca="1" si="42"/>
        <v>30.611746606983843</v>
      </c>
      <c r="O44">
        <f t="shared" ca="1" si="43"/>
        <v>31.638526497210677</v>
      </c>
      <c r="P44">
        <f t="shared" ca="1" si="44"/>
        <v>32.440532755440223</v>
      </c>
      <c r="Q44">
        <f t="shared" ca="1" si="45"/>
        <v>33.440422654587216</v>
      </c>
      <c r="R44">
        <f t="shared" ca="1" si="46"/>
        <v>34.318726747853525</v>
      </c>
      <c r="S44">
        <f t="shared" ca="1" si="47"/>
        <v>35.056022009511182</v>
      </c>
      <c r="T44">
        <f t="shared" ca="1" si="48"/>
        <v>36.124504346157636</v>
      </c>
      <c r="U44">
        <f t="shared" ca="1" si="49"/>
        <v>37.071422678100092</v>
      </c>
      <c r="V44">
        <f t="shared" ca="1" si="50"/>
        <v>37.929120207802448</v>
      </c>
      <c r="W44">
        <f t="shared" ca="1" si="51"/>
        <v>38.901347153855362</v>
      </c>
      <c r="AB44">
        <f t="shared" si="28"/>
        <v>0.22999999999999937</v>
      </c>
      <c r="AC44">
        <f t="shared" si="52"/>
        <v>88.917297262221751</v>
      </c>
      <c r="AE44" s="22">
        <f t="shared" si="29"/>
        <v>119.22797732625602</v>
      </c>
      <c r="AF44">
        <f t="shared" si="53"/>
        <v>1.1695187200207777E-2</v>
      </c>
      <c r="AH44">
        <v>0.78</v>
      </c>
      <c r="AI44">
        <f t="shared" si="54"/>
        <v>2.0000000000000018E-2</v>
      </c>
    </row>
    <row r="45" spans="1:35" x14ac:dyDescent="0.35">
      <c r="A45" t="s">
        <v>58</v>
      </c>
      <c r="B45">
        <f t="shared" si="31"/>
        <v>87.903681294726368</v>
      </c>
      <c r="C45">
        <f t="shared" si="26"/>
        <v>10.000000000000009</v>
      </c>
      <c r="D45">
        <f t="shared" ca="1" si="32"/>
        <v>10.886014421096458</v>
      </c>
      <c r="E45">
        <f t="shared" ca="1" si="33"/>
        <v>11.724380943570569</v>
      </c>
      <c r="F45">
        <f t="shared" ca="1" si="34"/>
        <v>12.664022541129718</v>
      </c>
      <c r="G45">
        <f t="shared" ca="1" si="35"/>
        <v>13.551435678122717</v>
      </c>
      <c r="H45">
        <f t="shared" ca="1" si="36"/>
        <v>18.609346748815621</v>
      </c>
      <c r="I45">
        <f t="shared" ca="1" si="37"/>
        <v>19.460129698879488</v>
      </c>
      <c r="J45">
        <f t="shared" ca="1" si="38"/>
        <v>20.226114010518749</v>
      </c>
      <c r="K45">
        <f t="shared" ca="1" si="39"/>
        <v>21.032655630650108</v>
      </c>
      <c r="L45">
        <f t="shared" ca="1" si="40"/>
        <v>21.924616608407657</v>
      </c>
      <c r="M45">
        <f t="shared" ca="1" si="41"/>
        <v>22.723588396659522</v>
      </c>
      <c r="N45">
        <f t="shared" ca="1" si="42"/>
        <v>23.586267087710496</v>
      </c>
      <c r="O45">
        <f t="shared" ca="1" si="43"/>
        <v>24.51936293259369</v>
      </c>
      <c r="P45">
        <f t="shared" ca="1" si="44"/>
        <v>25.453998727228782</v>
      </c>
      <c r="Q45">
        <f t="shared" ca="1" si="45"/>
        <v>26.113865737531818</v>
      </c>
      <c r="R45">
        <f t="shared" ca="1" si="46"/>
        <v>27.112132409873762</v>
      </c>
      <c r="S45">
        <f t="shared" ca="1" si="47"/>
        <v>28.075196481899809</v>
      </c>
      <c r="T45">
        <f t="shared" ca="1" si="48"/>
        <v>28.955730540495789</v>
      </c>
      <c r="U45">
        <f t="shared" ca="1" si="49"/>
        <v>29.760127919181855</v>
      </c>
      <c r="V45">
        <f t="shared" ca="1" si="50"/>
        <v>30.698532491130813</v>
      </c>
      <c r="W45">
        <f t="shared" ca="1" si="51"/>
        <v>31.761412891991526</v>
      </c>
      <c r="AB45">
        <f t="shared" si="28"/>
        <v>0.20999999999999938</v>
      </c>
      <c r="AC45">
        <f t="shared" si="52"/>
        <v>87.903681294726368</v>
      </c>
      <c r="AE45" s="22">
        <f t="shared" si="29"/>
        <v>120.65227194301573</v>
      </c>
      <c r="AF45">
        <f t="shared" si="53"/>
        <v>1.0308331623774064E-2</v>
      </c>
      <c r="AH45">
        <v>0.8</v>
      </c>
      <c r="AI45">
        <f t="shared" si="54"/>
        <v>2.0000000000000018E-2</v>
      </c>
    </row>
    <row r="46" spans="1:35" x14ac:dyDescent="0.35">
      <c r="A46" t="s">
        <v>43</v>
      </c>
      <c r="B46">
        <f t="shared" si="31"/>
        <v>86.83155557423153</v>
      </c>
      <c r="C46">
        <f t="shared" si="26"/>
        <v>9.9999999999999538</v>
      </c>
      <c r="D46">
        <f t="shared" ca="1" si="32"/>
        <v>10.752458564687288</v>
      </c>
      <c r="E46">
        <f t="shared" ca="1" si="33"/>
        <v>15.311636442850908</v>
      </c>
      <c r="F46">
        <f t="shared" ca="1" si="34"/>
        <v>16.14900777491054</v>
      </c>
      <c r="G46">
        <f t="shared" ca="1" si="35"/>
        <v>16.909409370306754</v>
      </c>
      <c r="H46">
        <f t="shared" ca="1" si="36"/>
        <v>17.757500668669579</v>
      </c>
      <c r="I46">
        <f t="shared" ca="1" si="37"/>
        <v>24.010155777807796</v>
      </c>
      <c r="J46">
        <f t="shared" ca="1" si="38"/>
        <v>24.877714027071249</v>
      </c>
      <c r="K46">
        <f t="shared" ca="1" si="39"/>
        <v>33.639055313983242</v>
      </c>
      <c r="L46">
        <f t="shared" ca="1" si="40"/>
        <v>44.739810057515228</v>
      </c>
      <c r="M46">
        <f t="shared" ca="1" si="41"/>
        <v>45.592927630427219</v>
      </c>
      <c r="N46">
        <f t="shared" ca="1" si="42"/>
        <v>46.522899153898678</v>
      </c>
      <c r="O46">
        <f t="shared" ca="1" si="43"/>
        <v>61.556352747188804</v>
      </c>
      <c r="P46">
        <f t="shared" ca="1" si="44"/>
        <v>62.435865759740949</v>
      </c>
      <c r="Q46">
        <f t="shared" ca="1" si="45"/>
        <v>63.276680092889919</v>
      </c>
      <c r="R46">
        <f t="shared" ca="1" si="46"/>
        <v>64.279351812858351</v>
      </c>
      <c r="S46">
        <f t="shared" ca="1" si="47"/>
        <v>84.769421023273821</v>
      </c>
      <c r="T46">
        <f t="shared" ca="1" si="48"/>
        <v>85.625142720033537</v>
      </c>
      <c r="U46">
        <f t="shared" ca="1" si="49"/>
        <v>86.457429548426362</v>
      </c>
      <c r="V46">
        <f t="shared" ca="1" si="50"/>
        <v>87.437358173893813</v>
      </c>
      <c r="W46">
        <f t="shared" ca="1" si="51"/>
        <v>88.246751823968623</v>
      </c>
      <c r="AB46">
        <f t="shared" si="28"/>
        <v>0.18999999999999939</v>
      </c>
      <c r="AC46">
        <f t="shared" si="52"/>
        <v>86.83155557423153</v>
      </c>
      <c r="AE46" s="22">
        <f t="shared" si="29"/>
        <v>122.07656655977544</v>
      </c>
      <c r="AF46">
        <f t="shared" si="53"/>
        <v>9.0043829515779588E-3</v>
      </c>
      <c r="AH46">
        <v>0.82</v>
      </c>
      <c r="AI46">
        <f t="shared" si="54"/>
        <v>1.9999999999999907E-2</v>
      </c>
    </row>
    <row r="47" spans="1:35" x14ac:dyDescent="0.35">
      <c r="A47" t="s">
        <v>85</v>
      </c>
      <c r="B47">
        <f t="shared" si="31"/>
        <v>85.687521202807062</v>
      </c>
      <c r="C47">
        <f t="shared" si="26"/>
        <v>10.000000000000009</v>
      </c>
      <c r="D47">
        <f t="shared" ca="1" si="32"/>
        <v>10.85663604149325</v>
      </c>
      <c r="E47">
        <f t="shared" ca="1" si="33"/>
        <v>11.86944972222066</v>
      </c>
      <c r="F47">
        <f t="shared" ca="1" si="34"/>
        <v>12.701214944221936</v>
      </c>
      <c r="G47">
        <f t="shared" ca="1" si="35"/>
        <v>13.605591887502335</v>
      </c>
      <c r="H47">
        <f t="shared" ca="1" si="36"/>
        <v>14.501807320243655</v>
      </c>
      <c r="I47">
        <f t="shared" ca="1" si="37"/>
        <v>15.389741748723573</v>
      </c>
      <c r="J47">
        <f t="shared" ca="1" si="38"/>
        <v>16.395890449035658</v>
      </c>
      <c r="K47">
        <f t="shared" ca="1" si="39"/>
        <v>17.263197870878013</v>
      </c>
      <c r="L47">
        <f t="shared" ca="1" si="40"/>
        <v>18.258767621597755</v>
      </c>
      <c r="M47">
        <f t="shared" ca="1" si="41"/>
        <v>24.839431192758845</v>
      </c>
      <c r="N47">
        <f t="shared" ca="1" si="42"/>
        <v>25.641193333771859</v>
      </c>
      <c r="O47">
        <f t="shared" ca="1" si="43"/>
        <v>26.422184846912963</v>
      </c>
      <c r="P47">
        <f t="shared" ca="1" si="44"/>
        <v>27.362596400620166</v>
      </c>
      <c r="Q47">
        <f t="shared" ca="1" si="45"/>
        <v>28.245265756216142</v>
      </c>
      <c r="R47">
        <f t="shared" ca="1" si="46"/>
        <v>38.020037565990521</v>
      </c>
      <c r="S47">
        <f t="shared" ca="1" si="47"/>
        <v>38.979284274752544</v>
      </c>
      <c r="T47">
        <f t="shared" ca="1" si="48"/>
        <v>39.997616702704441</v>
      </c>
      <c r="U47">
        <f t="shared" ca="1" si="49"/>
        <v>40.876197452936658</v>
      </c>
      <c r="V47">
        <f t="shared" ca="1" si="50"/>
        <v>41.721425546292501</v>
      </c>
      <c r="W47">
        <f t="shared" ca="1" si="51"/>
        <v>42.642606860670533</v>
      </c>
      <c r="AB47">
        <f t="shared" si="28"/>
        <v>0.1699999999999994</v>
      </c>
      <c r="AC47">
        <f t="shared" si="52"/>
        <v>85.687521202807062</v>
      </c>
      <c r="AE47" s="22">
        <f t="shared" si="29"/>
        <v>123.50086117653515</v>
      </c>
      <c r="AF47">
        <f t="shared" si="53"/>
        <v>7.794780754602942E-3</v>
      </c>
      <c r="AH47">
        <v>0.84</v>
      </c>
      <c r="AI47">
        <f t="shared" si="54"/>
        <v>2.0000000000000018E-2</v>
      </c>
    </row>
    <row r="48" spans="1:35" x14ac:dyDescent="0.35">
      <c r="A48" t="s">
        <v>86</v>
      </c>
      <c r="B48">
        <f t="shared" si="31"/>
        <v>84.453499157593143</v>
      </c>
      <c r="C48">
        <f t="shared" si="26"/>
        <v>10.000000000000009</v>
      </c>
      <c r="D48">
        <f t="shared" ca="1" si="32"/>
        <v>10.907636769997914</v>
      </c>
      <c r="E48">
        <f t="shared" ca="1" si="33"/>
        <v>15.375976879148343</v>
      </c>
      <c r="F48">
        <f t="shared" ca="1" si="34"/>
        <v>16.268538972312214</v>
      </c>
      <c r="G48">
        <f t="shared" ca="1" si="35"/>
        <v>17.025664616565841</v>
      </c>
      <c r="H48">
        <f t="shared" ca="1" si="36"/>
        <v>17.865391823301845</v>
      </c>
      <c r="I48">
        <f t="shared" ca="1" si="37"/>
        <v>18.63688079406257</v>
      </c>
      <c r="J48">
        <f t="shared" ca="1" si="38"/>
        <v>19.443690136737544</v>
      </c>
      <c r="K48">
        <f t="shared" ca="1" si="39"/>
        <v>26.256356077128213</v>
      </c>
      <c r="L48">
        <f t="shared" ca="1" si="40"/>
        <v>27.083194473808799</v>
      </c>
      <c r="M48">
        <f t="shared" ca="1" si="41"/>
        <v>36.206002470635333</v>
      </c>
      <c r="N48">
        <f t="shared" ca="1" si="42"/>
        <v>37.044311913018426</v>
      </c>
      <c r="O48">
        <f t="shared" ca="1" si="43"/>
        <v>37.868927234116917</v>
      </c>
      <c r="P48">
        <f t="shared" ca="1" si="44"/>
        <v>38.721212134666665</v>
      </c>
      <c r="Q48">
        <f t="shared" ca="1" si="45"/>
        <v>39.609695807411654</v>
      </c>
      <c r="R48">
        <f t="shared" ca="1" si="46"/>
        <v>40.476084636755317</v>
      </c>
      <c r="S48">
        <f t="shared" ca="1" si="47"/>
        <v>53.7200588561819</v>
      </c>
      <c r="T48">
        <f t="shared" ca="1" si="48"/>
        <v>54.697597886846751</v>
      </c>
      <c r="U48">
        <f t="shared" ca="1" si="49"/>
        <v>55.478641363534955</v>
      </c>
      <c r="V48">
        <f t="shared" ca="1" si="50"/>
        <v>73.218065360709758</v>
      </c>
      <c r="W48">
        <f t="shared" ca="1" si="51"/>
        <v>73.992945615718426</v>
      </c>
      <c r="AB48">
        <f t="shared" si="28"/>
        <v>0.14999999999999941</v>
      </c>
      <c r="AC48">
        <f t="shared" si="52"/>
        <v>84.453499157593143</v>
      </c>
      <c r="AE48" s="22">
        <f t="shared" si="29"/>
        <v>124.92515579329486</v>
      </c>
      <c r="AF48">
        <f t="shared" si="53"/>
        <v>6.6871062409504687E-3</v>
      </c>
      <c r="AH48">
        <v>0.86</v>
      </c>
      <c r="AI48">
        <f t="shared" si="54"/>
        <v>2.0000000000000018E-2</v>
      </c>
    </row>
    <row r="49" spans="1:46" x14ac:dyDescent="0.35">
      <c r="A49" t="s">
        <v>87</v>
      </c>
      <c r="B49">
        <f t="shared" si="31"/>
        <v>83.104133064417951</v>
      </c>
      <c r="C49">
        <f t="shared" si="26"/>
        <v>10.000000000000009</v>
      </c>
      <c r="D49">
        <f t="shared" ca="1" si="32"/>
        <v>10.876333428081754</v>
      </c>
      <c r="E49">
        <f t="shared" ca="1" si="33"/>
        <v>11.687755787259626</v>
      </c>
      <c r="F49">
        <f t="shared" ca="1" si="34"/>
        <v>12.61036779220548</v>
      </c>
      <c r="G49">
        <f t="shared" ca="1" si="35"/>
        <v>17.477035035838366</v>
      </c>
      <c r="H49">
        <f t="shared" ca="1" si="36"/>
        <v>18.106667371210744</v>
      </c>
      <c r="I49">
        <f t="shared" ca="1" si="37"/>
        <v>18.988559168584889</v>
      </c>
      <c r="J49">
        <f t="shared" ca="1" si="38"/>
        <v>19.86575670769539</v>
      </c>
      <c r="K49">
        <f t="shared" ca="1" si="39"/>
        <v>20.730065293319274</v>
      </c>
      <c r="L49">
        <f t="shared" ca="1" si="40"/>
        <v>21.533743274616711</v>
      </c>
      <c r="M49">
        <f t="shared" ca="1" si="41"/>
        <v>28.910961578180757</v>
      </c>
      <c r="N49">
        <f t="shared" ca="1" si="42"/>
        <v>38.561573833463292</v>
      </c>
      <c r="O49">
        <f t="shared" ca="1" si="43"/>
        <v>39.30612611139604</v>
      </c>
      <c r="P49">
        <f t="shared" ca="1" si="44"/>
        <v>40.098240675796234</v>
      </c>
      <c r="Q49">
        <f t="shared" ca="1" si="45"/>
        <v>40.97891824902338</v>
      </c>
      <c r="R49">
        <f t="shared" ca="1" si="46"/>
        <v>41.775779842494849</v>
      </c>
      <c r="S49">
        <f t="shared" ca="1" si="47"/>
        <v>42.652669956348618</v>
      </c>
      <c r="T49">
        <f t="shared" ca="1" si="48"/>
        <v>43.514780812438794</v>
      </c>
      <c r="U49">
        <f t="shared" ca="1" si="49"/>
        <v>44.463695848432884</v>
      </c>
      <c r="V49">
        <f t="shared" ca="1" si="50"/>
        <v>58.889589714550191</v>
      </c>
      <c r="W49">
        <f t="shared" ca="1" si="51"/>
        <v>59.806320350633776</v>
      </c>
      <c r="AB49">
        <f t="shared" si="28"/>
        <v>0.12999999999999942</v>
      </c>
      <c r="AC49">
        <f t="shared" si="52"/>
        <v>83.104133064417951</v>
      </c>
      <c r="AE49" s="22">
        <f t="shared" si="29"/>
        <v>126.34945041005457</v>
      </c>
      <c r="AF49">
        <f t="shared" si="53"/>
        <v>5.6853461758846818E-3</v>
      </c>
      <c r="AH49">
        <v>0.88</v>
      </c>
      <c r="AI49">
        <f t="shared" si="54"/>
        <v>2.0000000000000018E-2</v>
      </c>
    </row>
    <row r="50" spans="1:46" x14ac:dyDescent="0.35">
      <c r="A50" t="s">
        <v>88</v>
      </c>
      <c r="B50">
        <f t="shared" si="31"/>
        <v>81.602078199450801</v>
      </c>
      <c r="C50">
        <f t="shared" si="26"/>
        <v>10.000000000000009</v>
      </c>
      <c r="D50">
        <f t="shared" ca="1" si="32"/>
        <v>13.91152213324173</v>
      </c>
      <c r="E50">
        <f t="shared" ca="1" si="33"/>
        <v>14.859887787391974</v>
      </c>
      <c r="F50">
        <f t="shared" ca="1" si="34"/>
        <v>15.541510883411663</v>
      </c>
      <c r="G50">
        <f t="shared" ca="1" si="35"/>
        <v>16.284203019942542</v>
      </c>
      <c r="H50">
        <f t="shared" ca="1" si="36"/>
        <v>17.120503344735443</v>
      </c>
      <c r="I50">
        <f t="shared" ca="1" si="37"/>
        <v>18.010358508520092</v>
      </c>
      <c r="J50">
        <f t="shared" ca="1" si="38"/>
        <v>18.72236843805609</v>
      </c>
      <c r="K50">
        <f t="shared" ca="1" si="39"/>
        <v>25.187854888644139</v>
      </c>
      <c r="L50">
        <f t="shared" ca="1" si="40"/>
        <v>33.859398999586624</v>
      </c>
      <c r="M50">
        <f t="shared" ca="1" si="41"/>
        <v>34.872617120784106</v>
      </c>
      <c r="N50">
        <f t="shared" ca="1" si="42"/>
        <v>35.707531290492902</v>
      </c>
      <c r="O50">
        <f t="shared" ca="1" si="43"/>
        <v>36.489031113516752</v>
      </c>
      <c r="P50">
        <f t="shared" ca="1" si="44"/>
        <v>37.319143338503828</v>
      </c>
      <c r="Q50">
        <f t="shared" ca="1" si="45"/>
        <v>49.561835164167945</v>
      </c>
      <c r="R50">
        <f t="shared" ca="1" si="46"/>
        <v>50.283756369700455</v>
      </c>
      <c r="S50">
        <f t="shared" ca="1" si="47"/>
        <v>66.342793779054787</v>
      </c>
      <c r="T50">
        <f t="shared" ca="1" si="48"/>
        <v>67.094439345082094</v>
      </c>
      <c r="U50">
        <f t="shared" ca="1" si="49"/>
        <v>67.785892387326243</v>
      </c>
      <c r="V50">
        <f t="shared" ca="1" si="50"/>
        <v>68.481073955071608</v>
      </c>
      <c r="W50">
        <f t="shared" ca="1" si="51"/>
        <v>69.301977394262849</v>
      </c>
      <c r="AB50">
        <f t="shared" si="28"/>
        <v>0.10999999999999942</v>
      </c>
      <c r="AC50">
        <f t="shared" si="52"/>
        <v>81.602078199450801</v>
      </c>
      <c r="AE50" s="22">
        <f t="shared" si="29"/>
        <v>127.77374502681428</v>
      </c>
      <c r="AF50">
        <f t="shared" si="53"/>
        <v>4.790269813919279E-3</v>
      </c>
      <c r="AH50">
        <v>0.9</v>
      </c>
      <c r="AI50">
        <f t="shared" si="54"/>
        <v>2.0000000000000018E-2</v>
      </c>
    </row>
    <row r="51" spans="1:46" x14ac:dyDescent="0.35">
      <c r="A51" t="s">
        <v>89</v>
      </c>
      <c r="B51">
        <f t="shared" si="31"/>
        <v>79.888674494646693</v>
      </c>
      <c r="C51">
        <f t="shared" si="26"/>
        <v>10.000000000000009</v>
      </c>
      <c r="D51">
        <f t="shared" ca="1" si="32"/>
        <v>10.875149923182047</v>
      </c>
      <c r="E51">
        <f t="shared" ca="1" si="33"/>
        <v>11.631163943053144</v>
      </c>
      <c r="F51">
        <f t="shared" ca="1" si="34"/>
        <v>12.496975384329252</v>
      </c>
      <c r="G51">
        <f t="shared" ca="1" si="35"/>
        <v>13.387758009472609</v>
      </c>
      <c r="H51">
        <f t="shared" ca="1" si="36"/>
        <v>14.279182533226141</v>
      </c>
      <c r="I51">
        <f t="shared" ca="1" si="37"/>
        <v>15.201984383600131</v>
      </c>
      <c r="J51">
        <f t="shared" ca="1" si="38"/>
        <v>20.767209007807516</v>
      </c>
      <c r="K51">
        <f t="shared" ca="1" si="39"/>
        <v>21.424526184012514</v>
      </c>
      <c r="L51">
        <f t="shared" ca="1" si="40"/>
        <v>22.211490651714897</v>
      </c>
      <c r="M51">
        <f t="shared" ca="1" si="41"/>
        <v>30.094463753891215</v>
      </c>
      <c r="N51">
        <f t="shared" ca="1" si="42"/>
        <v>30.84732033226112</v>
      </c>
      <c r="O51">
        <f t="shared" ca="1" si="43"/>
        <v>31.547597545803846</v>
      </c>
      <c r="P51">
        <f t="shared" ca="1" si="44"/>
        <v>32.513574540633918</v>
      </c>
      <c r="Q51">
        <f t="shared" ca="1" si="45"/>
        <v>33.252120600837642</v>
      </c>
      <c r="R51">
        <f t="shared" ca="1" si="46"/>
        <v>34.175028786305774</v>
      </c>
      <c r="S51">
        <f t="shared" ca="1" si="47"/>
        <v>35.001346106260378</v>
      </c>
      <c r="T51">
        <f t="shared" ca="1" si="48"/>
        <v>35.782816567580639</v>
      </c>
      <c r="U51">
        <f t="shared" ca="1" si="49"/>
        <v>36.655999324430702</v>
      </c>
      <c r="V51">
        <f t="shared" ca="1" si="50"/>
        <v>37.437656593938975</v>
      </c>
      <c r="W51">
        <f t="shared" ca="1" si="51"/>
        <v>38.187432520917405</v>
      </c>
      <c r="AB51">
        <f t="shared" si="28"/>
        <v>8.9999999999999414E-2</v>
      </c>
      <c r="AC51">
        <f t="shared" si="52"/>
        <v>79.888674494646693</v>
      </c>
      <c r="AD51">
        <v>80</v>
      </c>
      <c r="AE51" s="22">
        <f t="shared" si="29"/>
        <v>129.19803964357399</v>
      </c>
      <c r="AF51">
        <f t="shared" si="53"/>
        <v>3.9998841223202221E-3</v>
      </c>
      <c r="AH51">
        <v>0.92</v>
      </c>
      <c r="AI51">
        <f t="shared" si="54"/>
        <v>2.0000000000000018E-2</v>
      </c>
    </row>
    <row r="52" spans="1:46" x14ac:dyDescent="0.35">
      <c r="A52" t="s">
        <v>90</v>
      </c>
      <c r="B52">
        <f t="shared" si="31"/>
        <v>77.86313457731238</v>
      </c>
      <c r="C52">
        <f t="shared" si="26"/>
        <v>9.9999999999999538</v>
      </c>
      <c r="D52">
        <f t="shared" ca="1" si="32"/>
        <v>10.845873625444629</v>
      </c>
      <c r="E52">
        <f t="shared" ca="1" si="33"/>
        <v>11.664754509425833</v>
      </c>
      <c r="F52">
        <f t="shared" ca="1" si="34"/>
        <v>16.212045577511784</v>
      </c>
      <c r="G52">
        <f t="shared" ca="1" si="35"/>
        <v>17.187192130183526</v>
      </c>
      <c r="H52">
        <f t="shared" ca="1" si="36"/>
        <v>18.052888903702254</v>
      </c>
      <c r="I52">
        <f t="shared" ca="1" si="37"/>
        <v>18.827091821071122</v>
      </c>
      <c r="J52">
        <f t="shared" ca="1" si="38"/>
        <v>19.461135843503666</v>
      </c>
      <c r="K52">
        <f t="shared" ca="1" si="39"/>
        <v>20.226874780952226</v>
      </c>
      <c r="L52">
        <f t="shared" ca="1" si="40"/>
        <v>20.965185365219096</v>
      </c>
      <c r="M52">
        <f t="shared" ca="1" si="41"/>
        <v>21.759950912205433</v>
      </c>
      <c r="N52">
        <f t="shared" ca="1" si="42"/>
        <v>22.745779840355599</v>
      </c>
      <c r="O52">
        <f t="shared" ca="1" si="43"/>
        <v>23.493151252085099</v>
      </c>
      <c r="P52">
        <f t="shared" ca="1" si="44"/>
        <v>24.13867064779911</v>
      </c>
      <c r="Q52">
        <f t="shared" ca="1" si="45"/>
        <v>25.027191667835201</v>
      </c>
      <c r="R52">
        <f t="shared" ca="1" si="46"/>
        <v>33.47943859233856</v>
      </c>
      <c r="S52">
        <f t="shared" ca="1" si="47"/>
        <v>34.19042391695934</v>
      </c>
      <c r="T52">
        <f t="shared" ca="1" si="48"/>
        <v>34.912741406327967</v>
      </c>
      <c r="U52">
        <f t="shared" ca="1" si="49"/>
        <v>35.585758772848656</v>
      </c>
      <c r="V52">
        <f t="shared" ca="1" si="50"/>
        <v>36.328709285417901</v>
      </c>
      <c r="W52">
        <f t="shared" ca="1" si="51"/>
        <v>37.108983143471917</v>
      </c>
      <c r="AB52">
        <f t="shared" si="28"/>
        <v>6.999999999999941E-2</v>
      </c>
      <c r="AC52">
        <f t="shared" si="52"/>
        <v>77.86313457731238</v>
      </c>
      <c r="AE52" s="22">
        <f t="shared" si="29"/>
        <v>130.6223342603337</v>
      </c>
      <c r="AF52">
        <f t="shared" si="53"/>
        <v>3.3099330969496958E-3</v>
      </c>
      <c r="AH52">
        <v>0.94</v>
      </c>
      <c r="AI52">
        <f t="shared" si="54"/>
        <v>1.9999999999999907E-2</v>
      </c>
    </row>
    <row r="53" spans="1:46" x14ac:dyDescent="0.35">
      <c r="A53" t="s">
        <v>44</v>
      </c>
      <c r="B53">
        <f t="shared" si="31"/>
        <v>75.327195595727829</v>
      </c>
      <c r="C53">
        <f t="shared" si="26"/>
        <v>10.000000000000009</v>
      </c>
      <c r="D53">
        <f t="shared" ca="1" si="32"/>
        <v>10.609682573365044</v>
      </c>
      <c r="E53">
        <f t="shared" ca="1" si="33"/>
        <v>11.513399521161784</v>
      </c>
      <c r="F53">
        <f t="shared" ca="1" si="34"/>
        <v>12.088614371168186</v>
      </c>
      <c r="G53">
        <f t="shared" ca="1" si="35"/>
        <v>16.729044184436656</v>
      </c>
      <c r="H53">
        <f t="shared" ca="1" si="36"/>
        <v>17.589548468031857</v>
      </c>
      <c r="I53">
        <f t="shared" ca="1" si="37"/>
        <v>23.5920761389634</v>
      </c>
      <c r="J53">
        <f t="shared" ca="1" si="38"/>
        <v>31.716536751480916</v>
      </c>
      <c r="K53">
        <f t="shared" ca="1" si="39"/>
        <v>42.193569702682545</v>
      </c>
      <c r="L53">
        <f t="shared" ca="1" si="40"/>
        <v>42.952444020790409</v>
      </c>
      <c r="M53">
        <f t="shared" ca="1" si="41"/>
        <v>56.841079930667689</v>
      </c>
      <c r="N53">
        <f t="shared" ca="1" si="42"/>
        <v>57.77965401399095</v>
      </c>
      <c r="O53">
        <f t="shared" ca="1" si="43"/>
        <v>58.559651075056784</v>
      </c>
      <c r="P53">
        <f t="shared" ca="1" si="44"/>
        <v>59.423731848343898</v>
      </c>
      <c r="Q53">
        <f t="shared" ca="1" si="45"/>
        <v>60.354244702284731</v>
      </c>
      <c r="R53">
        <f t="shared" ca="1" si="46"/>
        <v>61.087866039386981</v>
      </c>
      <c r="S53">
        <f t="shared" ca="1" si="47"/>
        <v>61.797233426357799</v>
      </c>
      <c r="T53">
        <f t="shared" ca="1" si="48"/>
        <v>62.549740840508861</v>
      </c>
      <c r="U53">
        <f t="shared" ca="1" si="49"/>
        <v>63.271852813065642</v>
      </c>
      <c r="V53">
        <f t="shared" ca="1" si="50"/>
        <v>64.079335543748115</v>
      </c>
      <c r="W53">
        <f t="shared" ca="1" si="51"/>
        <v>64.826220499505709</v>
      </c>
      <c r="AB53">
        <f t="shared" si="28"/>
        <v>4.9999999999999406E-2</v>
      </c>
      <c r="AC53">
        <f t="shared" si="52"/>
        <v>75.327195595727829</v>
      </c>
      <c r="AE53" s="22">
        <f t="shared" si="29"/>
        <v>132.04662887709341</v>
      </c>
      <c r="AF53">
        <f t="shared" si="53"/>
        <v>2.7144096644765056E-3</v>
      </c>
      <c r="AH53">
        <v>0.96</v>
      </c>
      <c r="AI53">
        <f t="shared" si="54"/>
        <v>2.0000000000000018E-2</v>
      </c>
    </row>
    <row r="54" spans="1:46" x14ac:dyDescent="0.35">
      <c r="A54" t="s">
        <v>47</v>
      </c>
      <c r="B54">
        <f t="shared" si="31"/>
        <v>71.788095877731109</v>
      </c>
      <c r="C54">
        <f t="shared" si="26"/>
        <v>10.000000000000009</v>
      </c>
      <c r="D54">
        <f t="shared" ca="1" si="32"/>
        <v>10.890283359106469</v>
      </c>
      <c r="E54">
        <f t="shared" ca="1" si="33"/>
        <v>11.526778247999696</v>
      </c>
      <c r="F54">
        <f t="shared" ca="1" si="34"/>
        <v>12.227548218184133</v>
      </c>
      <c r="G54">
        <f t="shared" ca="1" si="35"/>
        <v>12.929467482938655</v>
      </c>
      <c r="H54">
        <f t="shared" ca="1" si="36"/>
        <v>13.502290801613873</v>
      </c>
      <c r="I54">
        <f t="shared" ca="1" si="37"/>
        <v>14.315429959186181</v>
      </c>
      <c r="J54">
        <f t="shared" ca="1" si="38"/>
        <v>15.040725691266337</v>
      </c>
      <c r="K54">
        <f t="shared" ca="1" si="39"/>
        <v>15.689634230587416</v>
      </c>
      <c r="L54">
        <f t="shared" ca="1" si="40"/>
        <v>16.499252825903675</v>
      </c>
      <c r="M54">
        <f t="shared" ca="1" si="41"/>
        <v>17.203206031684768</v>
      </c>
      <c r="N54">
        <f t="shared" ca="1" si="42"/>
        <v>17.977106665832839</v>
      </c>
      <c r="O54">
        <f t="shared" ca="1" si="43"/>
        <v>24.347346925296481</v>
      </c>
      <c r="P54">
        <f t="shared" ca="1" si="44"/>
        <v>24.963983226882753</v>
      </c>
      <c r="Q54">
        <f t="shared" ca="1" si="45"/>
        <v>25.493800024820224</v>
      </c>
      <c r="R54">
        <f t="shared" ca="1" si="46"/>
        <v>26.214993730054324</v>
      </c>
      <c r="S54">
        <f t="shared" ca="1" si="47"/>
        <v>26.885616904020413</v>
      </c>
      <c r="T54">
        <f t="shared" ca="1" si="48"/>
        <v>35.912745641106355</v>
      </c>
      <c r="U54">
        <f t="shared" ca="1" si="49"/>
        <v>36.922650642319645</v>
      </c>
      <c r="V54">
        <f t="shared" ca="1" si="50"/>
        <v>37.65849387011184</v>
      </c>
      <c r="W54">
        <f t="shared" ca="1" si="51"/>
        <v>38.221137687223617</v>
      </c>
      <c r="AB54">
        <f t="shared" si="28"/>
        <v>2.9999999999999406E-2</v>
      </c>
      <c r="AC54">
        <f t="shared" si="52"/>
        <v>71.788095877731109</v>
      </c>
      <c r="AE54" s="22">
        <f t="shared" si="29"/>
        <v>133.47092349385312</v>
      </c>
      <c r="AF54">
        <f t="shared" si="53"/>
        <v>2.2060529995337258E-3</v>
      </c>
      <c r="AH54">
        <v>0.98</v>
      </c>
      <c r="AI54">
        <f t="shared" si="54"/>
        <v>2.0000000000000018E-2</v>
      </c>
    </row>
    <row r="55" spans="1:46" x14ac:dyDescent="0.35">
      <c r="A55" t="s">
        <v>91</v>
      </c>
      <c r="B55">
        <f t="shared" si="31"/>
        <v>65.104781889387056</v>
      </c>
      <c r="C55">
        <f t="shared" si="26"/>
        <v>10.000000000000009</v>
      </c>
      <c r="D55">
        <f t="shared" ca="1" si="32"/>
        <v>10.605860937370343</v>
      </c>
      <c r="E55">
        <f t="shared" ca="1" si="33"/>
        <v>11.269171190433909</v>
      </c>
      <c r="F55">
        <f t="shared" ca="1" si="34"/>
        <v>11.976214249084244</v>
      </c>
      <c r="G55">
        <f t="shared" ca="1" si="35"/>
        <v>12.537172513834406</v>
      </c>
      <c r="H55">
        <f t="shared" ca="1" si="36"/>
        <v>13.05956634720142</v>
      </c>
      <c r="I55">
        <f t="shared" ca="1" si="37"/>
        <v>13.571224377831845</v>
      </c>
      <c r="J55">
        <f t="shared" ca="1" si="38"/>
        <v>14.26985285412913</v>
      </c>
      <c r="K55">
        <f t="shared" ca="1" si="39"/>
        <v>19.411177628512863</v>
      </c>
      <c r="L55">
        <f t="shared" ca="1" si="40"/>
        <v>19.926530293865355</v>
      </c>
      <c r="M55">
        <f t="shared" ca="1" si="41"/>
        <v>20.598614762617778</v>
      </c>
      <c r="N55">
        <f t="shared" ca="1" si="42"/>
        <v>21.281450845738615</v>
      </c>
      <c r="O55">
        <f t="shared" ca="1" si="43"/>
        <v>21.872493045537816</v>
      </c>
      <c r="P55">
        <f t="shared" ca="1" si="44"/>
        <v>22.602616120727404</v>
      </c>
      <c r="Q55">
        <f t="shared" ca="1" si="45"/>
        <v>23.451261089969748</v>
      </c>
      <c r="R55">
        <f t="shared" ca="1" si="46"/>
        <v>24.09508270814873</v>
      </c>
      <c r="S55">
        <f t="shared" ca="1" si="47"/>
        <v>24.664975450068745</v>
      </c>
      <c r="T55">
        <f t="shared" ca="1" si="48"/>
        <v>25.398971742386429</v>
      </c>
      <c r="U55">
        <f t="shared" ca="1" si="49"/>
        <v>26.020328114645427</v>
      </c>
      <c r="V55">
        <f t="shared" ca="1" si="50"/>
        <v>26.732238522852505</v>
      </c>
      <c r="W55">
        <f t="shared" ca="1" si="51"/>
        <v>27.330584765044605</v>
      </c>
      <c r="AB55">
        <f t="shared" si="28"/>
        <v>9.9999999999994052E-3</v>
      </c>
      <c r="AC55">
        <f t="shared" si="52"/>
        <v>65.104781889387056</v>
      </c>
      <c r="AE55" s="22">
        <f t="shared" si="29"/>
        <v>134.89521811061283</v>
      </c>
      <c r="AF55">
        <f t="shared" si="53"/>
        <v>1.7768094802304779E-3</v>
      </c>
      <c r="AH55">
        <v>1</v>
      </c>
      <c r="AI55">
        <f t="shared" si="54"/>
        <v>2.0000000000000018E-2</v>
      </c>
    </row>
    <row r="57" spans="1:46" x14ac:dyDescent="0.35">
      <c r="D57" t="s">
        <v>1</v>
      </c>
      <c r="E57" t="s">
        <v>2</v>
      </c>
      <c r="F57" t="s">
        <v>3</v>
      </c>
      <c r="G57" t="s">
        <v>4</v>
      </c>
      <c r="H57" t="s">
        <v>5</v>
      </c>
      <c r="I57" t="s">
        <v>6</v>
      </c>
      <c r="J57" t="s">
        <v>7</v>
      </c>
      <c r="K57" t="s">
        <v>8</v>
      </c>
      <c r="L57" t="s">
        <v>9</v>
      </c>
      <c r="M57" t="s">
        <v>10</v>
      </c>
      <c r="N57" t="s">
        <v>11</v>
      </c>
      <c r="O57" t="s">
        <v>12</v>
      </c>
      <c r="P57" t="s">
        <v>13</v>
      </c>
      <c r="Q57" t="s">
        <v>14</v>
      </c>
      <c r="R57" t="s">
        <v>15</v>
      </c>
      <c r="S57" t="s">
        <v>16</v>
      </c>
      <c r="T57" t="s">
        <v>17</v>
      </c>
      <c r="U57" t="s">
        <v>18</v>
      </c>
      <c r="V57" t="s">
        <v>19</v>
      </c>
      <c r="W57" t="s">
        <v>20</v>
      </c>
      <c r="Z57" t="s">
        <v>0</v>
      </c>
      <c r="AA57" t="s">
        <v>1</v>
      </c>
      <c r="AB57" t="s">
        <v>2</v>
      </c>
      <c r="AC57" t="s">
        <v>3</v>
      </c>
      <c r="AD57" t="s">
        <v>4</v>
      </c>
      <c r="AE57" t="s">
        <v>5</v>
      </c>
      <c r="AF57" t="s">
        <v>6</v>
      </c>
      <c r="AG57" t="s">
        <v>7</v>
      </c>
      <c r="AH57" t="s">
        <v>8</v>
      </c>
      <c r="AI57" t="s">
        <v>9</v>
      </c>
      <c r="AJ57" t="s">
        <v>10</v>
      </c>
      <c r="AK57" t="s">
        <v>11</v>
      </c>
      <c r="AL57" t="s">
        <v>12</v>
      </c>
      <c r="AM57" t="s">
        <v>13</v>
      </c>
      <c r="AN57" t="s">
        <v>14</v>
      </c>
      <c r="AO57" t="s">
        <v>15</v>
      </c>
      <c r="AP57" t="s">
        <v>16</v>
      </c>
      <c r="AQ57" t="s">
        <v>17</v>
      </c>
      <c r="AR57" t="s">
        <v>18</v>
      </c>
      <c r="AS57" t="s">
        <v>19</v>
      </c>
      <c r="AT57" t="s">
        <v>20</v>
      </c>
    </row>
    <row r="58" spans="1:46" x14ac:dyDescent="0.35">
      <c r="A58" t="s">
        <v>42</v>
      </c>
      <c r="D58">
        <f ca="1">_xlfn.NORM.INV( RAND(),$B6*$C$2,'Hodgepodge of formulas'!$D$2 )</f>
        <v>1.2239587336634656</v>
      </c>
      <c r="E58">
        <f ca="1">_xlfn.NORM.INV( RAND(),$B6*$C$2,'Hodgepodge of formulas'!$D$2 )</f>
        <v>1.5191791347173105</v>
      </c>
      <c r="F58">
        <f ca="1">_xlfn.NORM.INV( RAND(),$B6*$C$2,'Hodgepodge of formulas'!$D$2 )</f>
        <v>1.3853563345583553</v>
      </c>
      <c r="G58">
        <f ca="1">_xlfn.NORM.INV( RAND(),$B6*$C$2,'Hodgepodge of formulas'!$D$2 )</f>
        <v>1.3887609021367764</v>
      </c>
      <c r="H58">
        <f ca="1">_xlfn.NORM.INV( RAND(),$B6*$C$2,'Hodgepodge of formulas'!$D$2 )</f>
        <v>1.2545272787400417</v>
      </c>
      <c r="I58">
        <f ca="1">_xlfn.NORM.INV( RAND(),$B6*$C$2,'Hodgepodge of formulas'!$D$2 )</f>
        <v>1.2307770191318641</v>
      </c>
      <c r="J58">
        <f ca="1">_xlfn.NORM.INV( RAND(),$B6*$C$2,'Hodgepodge of formulas'!$D$2 )</f>
        <v>1.2888423016477908</v>
      </c>
      <c r="K58">
        <f ca="1">_xlfn.NORM.INV( RAND(),$B6*$C$2,'Hodgepodge of formulas'!$D$2 )</f>
        <v>1.3806816094423884</v>
      </c>
      <c r="L58">
        <f ca="1">_xlfn.NORM.INV( RAND(),$B6*$C$2,'Hodgepodge of formulas'!$D$2 )</f>
        <v>1.4626291912203215</v>
      </c>
      <c r="M58">
        <f ca="1">_xlfn.NORM.INV( RAND(),$B6*$C$2,'Hodgepodge of formulas'!$D$2 )</f>
        <v>1.3986132966184457</v>
      </c>
      <c r="N58">
        <f ca="1">_xlfn.NORM.INV( RAND(),$B6*$C$2,'Hodgepodge of formulas'!$D$2 )</f>
        <v>1.3737564543040035</v>
      </c>
      <c r="O58">
        <f ca="1">_xlfn.NORM.INV( RAND(),$B6*$C$2,'Hodgepodge of formulas'!$D$2 )</f>
        <v>1.3774273876388656</v>
      </c>
      <c r="P58">
        <f ca="1">_xlfn.NORM.INV( RAND(),$B6*$C$2,'Hodgepodge of formulas'!$D$2 )</f>
        <v>1.4365761244957058</v>
      </c>
      <c r="Q58">
        <f ca="1">_xlfn.NORM.INV( RAND(),$B6*$C$2,'Hodgepodge of formulas'!$D$2 )</f>
        <v>1.3346297684749984</v>
      </c>
      <c r="R58">
        <f ca="1">_xlfn.NORM.INV( RAND(),$B6*$C$2,'Hodgepodge of formulas'!$D$2 )</f>
        <v>1.3527872079329633</v>
      </c>
      <c r="S58">
        <f ca="1">_xlfn.NORM.INV( RAND(),$B6*$C$2,'Hodgepodge of formulas'!$D$2 )</f>
        <v>1.3922416607648456</v>
      </c>
      <c r="T58">
        <f ca="1">_xlfn.NORM.INV( RAND(),$B6*$C$2,'Hodgepodge of formulas'!$D$2 )</f>
        <v>1.2119752663588603</v>
      </c>
      <c r="U58">
        <f ca="1">_xlfn.NORM.INV( RAND(),$B6*$C$2,'Hodgepodge of formulas'!$D$2 )</f>
        <v>1.4587497476039588</v>
      </c>
      <c r="V58">
        <f ca="1">_xlfn.NORM.INV( RAND(),$B6*$C$2,'Hodgepodge of formulas'!$D$2 )</f>
        <v>1.3825899372574719</v>
      </c>
      <c r="W58">
        <f ca="1">_xlfn.NORM.INV( RAND(),$B6*$C$2,'Hodgepodge of formulas'!$D$2 )</f>
        <v>1.5214216871509474</v>
      </c>
      <c r="Y58" t="s">
        <v>42</v>
      </c>
      <c r="Z58">
        <f t="shared" ref="Z58:AI67" ca="1" si="55">RAND()</f>
        <v>2.7686735777127769E-2</v>
      </c>
      <c r="AA58">
        <f t="shared" ca="1" si="55"/>
        <v>1.2262305625369785E-2</v>
      </c>
      <c r="AB58">
        <f t="shared" ca="1" si="55"/>
        <v>0.53434255647887374</v>
      </c>
      <c r="AC58">
        <f t="shared" ca="1" si="55"/>
        <v>0.46355478126547833</v>
      </c>
      <c r="AD58">
        <f t="shared" ca="1" si="55"/>
        <v>0.81103182276563146</v>
      </c>
      <c r="AE58">
        <f t="shared" ca="1" si="55"/>
        <v>0.87803368327846287</v>
      </c>
      <c r="AF58">
        <f t="shared" ca="1" si="55"/>
        <v>0.79983735116412957</v>
      </c>
      <c r="AG58">
        <f t="shared" ca="1" si="55"/>
        <v>0.97729091693224412</v>
      </c>
      <c r="AH58">
        <f t="shared" ca="1" si="55"/>
        <v>0.83945630177921515</v>
      </c>
      <c r="AI58">
        <f t="shared" ca="1" si="55"/>
        <v>0.51904932031021811</v>
      </c>
      <c r="AJ58">
        <f t="shared" ref="AJ58:AT67" ca="1" si="56">RAND()</f>
        <v>0.68456695499837161</v>
      </c>
      <c r="AK58">
        <f t="shared" ca="1" si="56"/>
        <v>0.21199814884384005</v>
      </c>
      <c r="AL58">
        <f t="shared" ca="1" si="56"/>
        <v>0.21855958959870103</v>
      </c>
      <c r="AM58">
        <f t="shared" ca="1" si="56"/>
        <v>0.14370122220631298</v>
      </c>
      <c r="AN58">
        <f t="shared" ca="1" si="56"/>
        <v>7.433282116417439E-2</v>
      </c>
      <c r="AO58">
        <f t="shared" ca="1" si="56"/>
        <v>0.70953495449309756</v>
      </c>
      <c r="AP58">
        <f t="shared" ca="1" si="56"/>
        <v>0.20053825746127929</v>
      </c>
      <c r="AQ58">
        <f t="shared" ca="1" si="56"/>
        <v>0.86861716645782516</v>
      </c>
      <c r="AR58">
        <f t="shared" ca="1" si="56"/>
        <v>0.97016950981331518</v>
      </c>
      <c r="AS58">
        <f t="shared" ca="1" si="56"/>
        <v>9.7198015497967694E-2</v>
      </c>
      <c r="AT58">
        <f t="shared" ca="1" si="56"/>
        <v>0.18174205011951405</v>
      </c>
    </row>
    <row r="59" spans="1:46" x14ac:dyDescent="0.35">
      <c r="A59" t="s">
        <v>62</v>
      </c>
      <c r="D59">
        <f ca="1">_xlfn.NORM.INV( RAND(),$B7*$C$2,'Hodgepodge of formulas'!$D$2 )</f>
        <v>1.3585030508191493</v>
      </c>
      <c r="E59">
        <f ca="1">_xlfn.NORM.INV( RAND(),$B7*$C$2,'Hodgepodge of formulas'!$D$2 )</f>
        <v>1.3618957350554288</v>
      </c>
      <c r="F59">
        <f ca="1">_xlfn.NORM.INV( RAND(),$B7*$C$2,'Hodgepodge of formulas'!$D$2 )</f>
        <v>1.139424032928791</v>
      </c>
      <c r="G59">
        <f ca="1">_xlfn.NORM.INV( RAND(),$B7*$C$2,'Hodgepodge of formulas'!$D$2 )</f>
        <v>1.2036740385535727</v>
      </c>
      <c r="H59">
        <f ca="1">_xlfn.NORM.INV( RAND(),$B7*$C$2,'Hodgepodge of formulas'!$D$2 )</f>
        <v>1.3639642021280365</v>
      </c>
      <c r="I59">
        <f ca="1">_xlfn.NORM.INV( RAND(),$B7*$C$2,'Hodgepodge of formulas'!$D$2 )</f>
        <v>1.2470530883508817</v>
      </c>
      <c r="J59">
        <f ca="1">_xlfn.NORM.INV( RAND(),$B7*$C$2,'Hodgepodge of formulas'!$D$2 )</f>
        <v>1.2417917498209121</v>
      </c>
      <c r="K59">
        <f ca="1">_xlfn.NORM.INV( RAND(),$B7*$C$2,'Hodgepodge of formulas'!$D$2 )</f>
        <v>1.3081147739693666</v>
      </c>
      <c r="L59">
        <f ca="1">_xlfn.NORM.INV( RAND(),$B7*$C$2,'Hodgepodge of formulas'!$D$2 )</f>
        <v>1.3546090813820724</v>
      </c>
      <c r="M59">
        <f ca="1">_xlfn.NORM.INV( RAND(),$B7*$C$2,'Hodgepodge of formulas'!$D$2 )</f>
        <v>1.4742513413768874</v>
      </c>
      <c r="N59">
        <f ca="1">_xlfn.NORM.INV( RAND(),$B7*$C$2,'Hodgepodge of formulas'!$D$2 )</f>
        <v>1.2193709186143278</v>
      </c>
      <c r="O59">
        <f ca="1">_xlfn.NORM.INV( RAND(),$B7*$C$2,'Hodgepodge of formulas'!$D$2 )</f>
        <v>1.4095632267268667</v>
      </c>
      <c r="P59">
        <f ca="1">_xlfn.NORM.INV( RAND(),$B7*$C$2,'Hodgepodge of formulas'!$D$2 )</f>
        <v>1.4989423038402963</v>
      </c>
      <c r="Q59">
        <f ca="1">_xlfn.NORM.INV( RAND(),$B7*$C$2,'Hodgepodge of formulas'!$D$2 )</f>
        <v>1.3494598839713716</v>
      </c>
      <c r="R59">
        <f ca="1">_xlfn.NORM.INV( RAND(),$B7*$C$2,'Hodgepodge of formulas'!$D$2 )</f>
        <v>1.2274037043845456</v>
      </c>
      <c r="S59">
        <f ca="1">_xlfn.NORM.INV( RAND(),$B7*$C$2,'Hodgepodge of formulas'!$D$2 )</f>
        <v>1.2549192865324736</v>
      </c>
      <c r="T59">
        <f ca="1">_xlfn.NORM.INV( RAND(),$B7*$C$2,'Hodgepodge of formulas'!$D$2 )</f>
        <v>1.2024457240106989</v>
      </c>
      <c r="U59">
        <f ca="1">_xlfn.NORM.INV( RAND(),$B7*$C$2,'Hodgepodge of formulas'!$D$2 )</f>
        <v>1.1318890005341167</v>
      </c>
      <c r="V59">
        <f ca="1">_xlfn.NORM.INV( RAND(),$B7*$C$2,'Hodgepodge of formulas'!$D$2 )</f>
        <v>1.3116156292096761</v>
      </c>
      <c r="W59">
        <f ca="1">_xlfn.NORM.INV( RAND(),$B7*$C$2,'Hodgepodge of formulas'!$D$2 )</f>
        <v>1.2493410275333094</v>
      </c>
      <c r="Y59" t="s">
        <v>62</v>
      </c>
      <c r="Z59">
        <f t="shared" ca="1" si="55"/>
        <v>0.58462854907921746</v>
      </c>
      <c r="AA59">
        <f t="shared" ca="1" si="55"/>
        <v>8.9417395073158823E-2</v>
      </c>
      <c r="AB59">
        <f t="shared" ca="1" si="55"/>
        <v>0.86664515853051938</v>
      </c>
      <c r="AC59">
        <f t="shared" ca="1" si="55"/>
        <v>0.1908697899587054</v>
      </c>
      <c r="AD59">
        <f t="shared" ca="1" si="55"/>
        <v>0.90712757246631603</v>
      </c>
      <c r="AE59">
        <f t="shared" ca="1" si="55"/>
        <v>0.18059130931932943</v>
      </c>
      <c r="AF59">
        <f t="shared" ca="1" si="55"/>
        <v>0.99735805101766084</v>
      </c>
      <c r="AG59">
        <f t="shared" ca="1" si="55"/>
        <v>0.66994350629618882</v>
      </c>
      <c r="AH59">
        <f t="shared" ca="1" si="55"/>
        <v>0.91169812376217918</v>
      </c>
      <c r="AI59">
        <f t="shared" ca="1" si="55"/>
        <v>0.3234851730946009</v>
      </c>
      <c r="AJ59">
        <f t="shared" ca="1" si="56"/>
        <v>0.76724017743577155</v>
      </c>
      <c r="AK59">
        <f t="shared" ca="1" si="56"/>
        <v>0.33601050257433562</v>
      </c>
      <c r="AL59">
        <f t="shared" ca="1" si="56"/>
        <v>0.64595377833554335</v>
      </c>
      <c r="AM59">
        <f t="shared" ca="1" si="56"/>
        <v>0.99276930216754544</v>
      </c>
      <c r="AN59">
        <f t="shared" ca="1" si="56"/>
        <v>0.28524173615789028</v>
      </c>
      <c r="AO59">
        <f t="shared" ca="1" si="56"/>
        <v>0.61297504941340997</v>
      </c>
      <c r="AP59">
        <f t="shared" ca="1" si="56"/>
        <v>0.60029858237133626</v>
      </c>
      <c r="AQ59">
        <f t="shared" ca="1" si="56"/>
        <v>0.54641374620949079</v>
      </c>
      <c r="AR59">
        <f t="shared" ca="1" si="56"/>
        <v>0.69166484090701019</v>
      </c>
      <c r="AS59">
        <f t="shared" ca="1" si="56"/>
        <v>0.48002853060365214</v>
      </c>
      <c r="AT59">
        <f t="shared" ca="1" si="56"/>
        <v>0.50594784698224615</v>
      </c>
    </row>
    <row r="60" spans="1:46" x14ac:dyDescent="0.35">
      <c r="A60" t="s">
        <v>63</v>
      </c>
      <c r="D60">
        <f ca="1">_xlfn.NORM.INV( RAND(),$B8*$C$2,'Hodgepodge of formulas'!$D$2 )</f>
        <v>1.2814978064898441</v>
      </c>
      <c r="E60">
        <f ca="1">_xlfn.NORM.INV( RAND(),$B8*$C$2,'Hodgepodge of formulas'!$D$2 )</f>
        <v>1.3969876958759604</v>
      </c>
      <c r="F60">
        <f ca="1">_xlfn.NORM.INV( RAND(),$B8*$C$2,'Hodgepodge of formulas'!$D$2 )</f>
        <v>1.3091607097934943</v>
      </c>
      <c r="G60">
        <f ca="1">_xlfn.NORM.INV( RAND(),$B8*$C$2,'Hodgepodge of formulas'!$D$2 )</f>
        <v>1.2889021311771311</v>
      </c>
      <c r="H60">
        <f ca="1">_xlfn.NORM.INV( RAND(),$B8*$C$2,'Hodgepodge of formulas'!$D$2 )</f>
        <v>1.3613897408457869</v>
      </c>
      <c r="I60">
        <f ca="1">_xlfn.NORM.INV( RAND(),$B8*$C$2,'Hodgepodge of formulas'!$D$2 )</f>
        <v>0.96349890180596742</v>
      </c>
      <c r="J60">
        <f ca="1">_xlfn.NORM.INV( RAND(),$B8*$C$2,'Hodgepodge of formulas'!$D$2 )</f>
        <v>1.3088915987552379</v>
      </c>
      <c r="K60">
        <f ca="1">_xlfn.NORM.INV( RAND(),$B8*$C$2,'Hodgepodge of formulas'!$D$2 )</f>
        <v>1.217523516707288</v>
      </c>
      <c r="L60">
        <f ca="1">_xlfn.NORM.INV( RAND(),$B8*$C$2,'Hodgepodge of formulas'!$D$2 )</f>
        <v>1.3742889954524198</v>
      </c>
      <c r="M60">
        <f ca="1">_xlfn.NORM.INV( RAND(),$B8*$C$2,'Hodgepodge of formulas'!$D$2 )</f>
        <v>1.2119688787002403</v>
      </c>
      <c r="N60">
        <f ca="1">_xlfn.NORM.INV( RAND(),$B8*$C$2,'Hodgepodge of formulas'!$D$2 )</f>
        <v>1.2462027779047165</v>
      </c>
      <c r="O60">
        <f ca="1">_xlfn.NORM.INV( RAND(),$B8*$C$2,'Hodgepodge of formulas'!$D$2 )</f>
        <v>1.1682827216267651</v>
      </c>
      <c r="P60">
        <f ca="1">_xlfn.NORM.INV( RAND(),$B8*$C$2,'Hodgepodge of formulas'!$D$2 )</f>
        <v>1.2171182817776103</v>
      </c>
      <c r="Q60">
        <f ca="1">_xlfn.NORM.INV( RAND(),$B8*$C$2,'Hodgepodge of formulas'!$D$2 )</f>
        <v>1.2225118902648309</v>
      </c>
      <c r="R60">
        <f ca="1">_xlfn.NORM.INV( RAND(),$B8*$C$2,'Hodgepodge of formulas'!$D$2 )</f>
        <v>1.2049015340948908</v>
      </c>
      <c r="S60">
        <f ca="1">_xlfn.NORM.INV( RAND(),$B8*$C$2,'Hodgepodge of formulas'!$D$2 )</f>
        <v>1.151345967443971</v>
      </c>
      <c r="T60">
        <f ca="1">_xlfn.NORM.INV( RAND(),$B8*$C$2,'Hodgepodge of formulas'!$D$2 )</f>
        <v>1.285936438771248</v>
      </c>
      <c r="U60">
        <f ca="1">_xlfn.NORM.INV( RAND(),$B8*$C$2,'Hodgepodge of formulas'!$D$2 )</f>
        <v>1.2571097522877104</v>
      </c>
      <c r="V60">
        <f ca="1">_xlfn.NORM.INV( RAND(),$B8*$C$2,'Hodgepodge of formulas'!$D$2 )</f>
        <v>1.3728652931729066</v>
      </c>
      <c r="W60">
        <f ca="1">_xlfn.NORM.INV( RAND(),$B8*$C$2,'Hodgepodge of formulas'!$D$2 )</f>
        <v>1.2871366911049811</v>
      </c>
      <c r="Y60" t="s">
        <v>63</v>
      </c>
      <c r="Z60">
        <f t="shared" ca="1" si="55"/>
        <v>0.90221513289819277</v>
      </c>
      <c r="AA60">
        <f t="shared" ca="1" si="55"/>
        <v>0.80167171990581998</v>
      </c>
      <c r="AB60">
        <f t="shared" ca="1" si="55"/>
        <v>0.22201704036137293</v>
      </c>
      <c r="AC60">
        <f t="shared" ca="1" si="55"/>
        <v>5.1406223818299623E-2</v>
      </c>
      <c r="AD60">
        <f t="shared" ca="1" si="55"/>
        <v>0.28020921819358113</v>
      </c>
      <c r="AE60">
        <f t="shared" ca="1" si="55"/>
        <v>5.1764706711342146E-2</v>
      </c>
      <c r="AF60">
        <f t="shared" ca="1" si="55"/>
        <v>0.21253965164357147</v>
      </c>
      <c r="AG60">
        <f t="shared" ca="1" si="55"/>
        <v>0.81246171376841836</v>
      </c>
      <c r="AH60">
        <f t="shared" ca="1" si="55"/>
        <v>0.77694772468140039</v>
      </c>
      <c r="AI60">
        <f t="shared" ca="1" si="55"/>
        <v>6.8594932667640163E-2</v>
      </c>
      <c r="AJ60">
        <f t="shared" ca="1" si="56"/>
        <v>0.64619325221621138</v>
      </c>
      <c r="AK60">
        <f t="shared" ca="1" si="56"/>
        <v>0.47393946566785539</v>
      </c>
      <c r="AL60">
        <f t="shared" ca="1" si="56"/>
        <v>6.439456427593937E-2</v>
      </c>
      <c r="AM60">
        <f t="shared" ca="1" si="56"/>
        <v>0.11899091532567807</v>
      </c>
      <c r="AN60">
        <f t="shared" ca="1" si="56"/>
        <v>0.64329350983605205</v>
      </c>
      <c r="AO60">
        <f t="shared" ca="1" si="56"/>
        <v>0.60174589758172781</v>
      </c>
      <c r="AP60">
        <f t="shared" ca="1" si="56"/>
        <v>9.2100491114304628E-2</v>
      </c>
      <c r="AQ60">
        <f t="shared" ca="1" si="56"/>
        <v>0.29412276519270497</v>
      </c>
      <c r="AR60">
        <f t="shared" ca="1" si="56"/>
        <v>0.89093217180184636</v>
      </c>
      <c r="AS60">
        <f t="shared" ca="1" si="56"/>
        <v>0.99333556324996342</v>
      </c>
      <c r="AT60">
        <f t="shared" ca="1" si="56"/>
        <v>0.48907380503133924</v>
      </c>
    </row>
    <row r="61" spans="1:46" x14ac:dyDescent="0.35">
      <c r="A61" t="s">
        <v>64</v>
      </c>
      <c r="D61">
        <f ca="1">_xlfn.NORM.INV( RAND(),$B9*$C$2,'Hodgepodge of formulas'!$D$2 )</f>
        <v>1.3100383313641157</v>
      </c>
      <c r="E61">
        <f ca="1">_xlfn.NORM.INV( RAND(),$B9*$C$2,'Hodgepodge of formulas'!$D$2 )</f>
        <v>1.1476529055221676</v>
      </c>
      <c r="F61">
        <f ca="1">_xlfn.NORM.INV( RAND(),$B9*$C$2,'Hodgepodge of formulas'!$D$2 )</f>
        <v>1.3829820301460267</v>
      </c>
      <c r="G61">
        <f ca="1">_xlfn.NORM.INV( RAND(),$B9*$C$2,'Hodgepodge of formulas'!$D$2 )</f>
        <v>1.1806580445911654</v>
      </c>
      <c r="H61">
        <f ca="1">_xlfn.NORM.INV( RAND(),$B9*$C$2,'Hodgepodge of formulas'!$D$2 )</f>
        <v>1.2852186046277549</v>
      </c>
      <c r="I61">
        <f ca="1">_xlfn.NORM.INV( RAND(),$B9*$C$2,'Hodgepodge of formulas'!$D$2 )</f>
        <v>1.4450855923592849</v>
      </c>
      <c r="J61">
        <f ca="1">_xlfn.NORM.INV( RAND(),$B9*$C$2,'Hodgepodge of formulas'!$D$2 )</f>
        <v>1.1751615489758616</v>
      </c>
      <c r="K61">
        <f ca="1">_xlfn.NORM.INV( RAND(),$B9*$C$2,'Hodgepodge of formulas'!$D$2 )</f>
        <v>1.2385163023371442</v>
      </c>
      <c r="L61">
        <f ca="1">_xlfn.NORM.INV( RAND(),$B9*$C$2,'Hodgepodge of formulas'!$D$2 )</f>
        <v>1.3152375012396871</v>
      </c>
      <c r="M61">
        <f ca="1">_xlfn.NORM.INV( RAND(),$B9*$C$2,'Hodgepodge of formulas'!$D$2 )</f>
        <v>1.225560511575619</v>
      </c>
      <c r="N61">
        <f ca="1">_xlfn.NORM.INV( RAND(),$B9*$C$2,'Hodgepodge of formulas'!$D$2 )</f>
        <v>1.1749765410317774</v>
      </c>
      <c r="O61">
        <f ca="1">_xlfn.NORM.INV( RAND(),$B9*$C$2,'Hodgepodge of formulas'!$D$2 )</f>
        <v>1.1946383208591043</v>
      </c>
      <c r="P61">
        <f ca="1">_xlfn.NORM.INV( RAND(),$B9*$C$2,'Hodgepodge of formulas'!$D$2 )</f>
        <v>1.1681015860929675</v>
      </c>
      <c r="Q61">
        <f ca="1">_xlfn.NORM.INV( RAND(),$B9*$C$2,'Hodgepodge of formulas'!$D$2 )</f>
        <v>1.3782195499185401</v>
      </c>
      <c r="R61">
        <f ca="1">_xlfn.NORM.INV( RAND(),$B9*$C$2,'Hodgepodge of formulas'!$D$2 )</f>
        <v>1.2714363859025823</v>
      </c>
      <c r="S61">
        <f ca="1">_xlfn.NORM.INV( RAND(),$B9*$C$2,'Hodgepodge of formulas'!$D$2 )</f>
        <v>1.2336478516233884</v>
      </c>
      <c r="T61">
        <f ca="1">_xlfn.NORM.INV( RAND(),$B9*$C$2,'Hodgepodge of formulas'!$D$2 )</f>
        <v>1.2185800191433056</v>
      </c>
      <c r="U61">
        <f ca="1">_xlfn.NORM.INV( RAND(),$B9*$C$2,'Hodgepodge of formulas'!$D$2 )</f>
        <v>1.2820715584447975</v>
      </c>
      <c r="V61">
        <f ca="1">_xlfn.NORM.INV( RAND(),$B9*$C$2,'Hodgepodge of formulas'!$D$2 )</f>
        <v>1.2384846387054613</v>
      </c>
      <c r="W61">
        <f ca="1">_xlfn.NORM.INV( RAND(),$B9*$C$2,'Hodgepodge of formulas'!$D$2 )</f>
        <v>1.231173772322957</v>
      </c>
      <c r="Y61" t="s">
        <v>64</v>
      </c>
      <c r="Z61">
        <f t="shared" ca="1" si="55"/>
        <v>0.91403733927973629</v>
      </c>
      <c r="AA61">
        <f t="shared" ca="1" si="55"/>
        <v>0.71786520939523057</v>
      </c>
      <c r="AB61">
        <f t="shared" ca="1" si="55"/>
        <v>0.29730787019711202</v>
      </c>
      <c r="AC61">
        <f t="shared" ca="1" si="55"/>
        <v>0.96522618927706638</v>
      </c>
      <c r="AD61">
        <f t="shared" ca="1" si="55"/>
        <v>0.36010457696687592</v>
      </c>
      <c r="AE61">
        <f t="shared" ca="1" si="55"/>
        <v>0.87281905475982013</v>
      </c>
      <c r="AF61">
        <f t="shared" ca="1" si="55"/>
        <v>9.9073007029882088E-2</v>
      </c>
      <c r="AG61">
        <f t="shared" ca="1" si="55"/>
        <v>0.17329162170463597</v>
      </c>
      <c r="AH61">
        <f t="shared" ca="1" si="55"/>
        <v>0.97106852833852564</v>
      </c>
      <c r="AI61">
        <f t="shared" ca="1" si="55"/>
        <v>0.39566990567840565</v>
      </c>
      <c r="AJ61">
        <f t="shared" ca="1" si="56"/>
        <v>0.30174206545007987</v>
      </c>
      <c r="AK61">
        <f t="shared" ca="1" si="56"/>
        <v>0.9150469974514126</v>
      </c>
      <c r="AL61">
        <f t="shared" ca="1" si="56"/>
        <v>0.39234435577308957</v>
      </c>
      <c r="AM61">
        <f t="shared" ca="1" si="56"/>
        <v>7.0239798367891404E-2</v>
      </c>
      <c r="AN61">
        <f t="shared" ca="1" si="56"/>
        <v>0.88898772854745678</v>
      </c>
      <c r="AO61">
        <f t="shared" ca="1" si="56"/>
        <v>0.45562474049089208</v>
      </c>
      <c r="AP61">
        <f t="shared" ca="1" si="56"/>
        <v>0.15983468646796195</v>
      </c>
      <c r="AQ61">
        <f t="shared" ca="1" si="56"/>
        <v>6.4701626657798439E-2</v>
      </c>
      <c r="AR61">
        <f t="shared" ca="1" si="56"/>
        <v>0.86749222709842388</v>
      </c>
      <c r="AS61">
        <f t="shared" ca="1" si="56"/>
        <v>0.44079168004190428</v>
      </c>
      <c r="AT61">
        <f t="shared" ca="1" si="56"/>
        <v>0.42268013328115805</v>
      </c>
    </row>
    <row r="62" spans="1:46" x14ac:dyDescent="0.35">
      <c r="A62" t="s">
        <v>51</v>
      </c>
      <c r="D62">
        <f ca="1">_xlfn.NORM.INV( RAND(),$B10*$C$2,'Hodgepodge of formulas'!$D$2 )</f>
        <v>1.2346742751428659</v>
      </c>
      <c r="E62">
        <f ca="1">_xlfn.NORM.INV( RAND(),$B10*$C$2,'Hodgepodge of formulas'!$D$2 )</f>
        <v>1.1651625807556711</v>
      </c>
      <c r="F62">
        <f ca="1">_xlfn.NORM.INV( RAND(),$B10*$C$2,'Hodgepodge of formulas'!$D$2 )</f>
        <v>1.1326234918815774</v>
      </c>
      <c r="G62">
        <f ca="1">_xlfn.NORM.INV( RAND(),$B10*$C$2,'Hodgepodge of formulas'!$D$2 )</f>
        <v>1.1758546069583349</v>
      </c>
      <c r="H62">
        <f ca="1">_xlfn.NORM.INV( RAND(),$B10*$C$2,'Hodgepodge of formulas'!$D$2 )</f>
        <v>1.4084865516905967</v>
      </c>
      <c r="I62">
        <f ca="1">_xlfn.NORM.INV( RAND(),$B10*$C$2,'Hodgepodge of formulas'!$D$2 )</f>
        <v>1.2852447898538455</v>
      </c>
      <c r="J62">
        <f ca="1">_xlfn.NORM.INV( RAND(),$B10*$C$2,'Hodgepodge of formulas'!$D$2 )</f>
        <v>1.0919940613618659</v>
      </c>
      <c r="K62">
        <f ca="1">_xlfn.NORM.INV( RAND(),$B10*$C$2,'Hodgepodge of formulas'!$D$2 )</f>
        <v>1.1906461643354052</v>
      </c>
      <c r="L62">
        <f ca="1">_xlfn.NORM.INV( RAND(),$B10*$C$2,'Hodgepodge of formulas'!$D$2 )</f>
        <v>1.2000365028063433</v>
      </c>
      <c r="M62">
        <f ca="1">_xlfn.NORM.INV( RAND(),$B10*$C$2,'Hodgepodge of formulas'!$D$2 )</f>
        <v>1.360035078238901</v>
      </c>
      <c r="N62">
        <f ca="1">_xlfn.NORM.INV( RAND(),$B10*$C$2,'Hodgepodge of formulas'!$D$2 )</f>
        <v>1.5076561194741043</v>
      </c>
      <c r="O62">
        <f ca="1">_xlfn.NORM.INV( RAND(),$B10*$C$2,'Hodgepodge of formulas'!$D$2 )</f>
        <v>1.1316904082847201</v>
      </c>
      <c r="P62">
        <f ca="1">_xlfn.NORM.INV( RAND(),$B10*$C$2,'Hodgepodge of formulas'!$D$2 )</f>
        <v>1.1097925636628325</v>
      </c>
      <c r="Q62">
        <f ca="1">_xlfn.NORM.INV( RAND(),$B10*$C$2,'Hodgepodge of formulas'!$D$2 )</f>
        <v>1.2488521673667823</v>
      </c>
      <c r="R62">
        <f ca="1">_xlfn.NORM.INV( RAND(),$B10*$C$2,'Hodgepodge of formulas'!$D$2 )</f>
        <v>1.027577407242837</v>
      </c>
      <c r="S62">
        <f ca="1">_xlfn.NORM.INV( RAND(),$B10*$C$2,'Hodgepodge of formulas'!$D$2 )</f>
        <v>1.2345146881390703</v>
      </c>
      <c r="T62">
        <f ca="1">_xlfn.NORM.INV( RAND(),$B10*$C$2,'Hodgepodge of formulas'!$D$2 )</f>
        <v>1.1305243012188821</v>
      </c>
      <c r="U62">
        <f ca="1">_xlfn.NORM.INV( RAND(),$B10*$C$2,'Hodgepodge of formulas'!$D$2 )</f>
        <v>1.1463331727548454</v>
      </c>
      <c r="V62">
        <f ca="1">_xlfn.NORM.INV( RAND(),$B10*$C$2,'Hodgepodge of formulas'!$D$2 )</f>
        <v>1.3046392190472591</v>
      </c>
      <c r="W62">
        <f ca="1">_xlfn.NORM.INV( RAND(),$B10*$C$2,'Hodgepodge of formulas'!$D$2 )</f>
        <v>1.1879065739493517</v>
      </c>
      <c r="Y62" t="s">
        <v>51</v>
      </c>
      <c r="Z62">
        <f t="shared" ca="1" si="55"/>
        <v>0.62563197698119799</v>
      </c>
      <c r="AA62">
        <f t="shared" ca="1" si="55"/>
        <v>0.2010732577260288</v>
      </c>
      <c r="AB62">
        <f t="shared" ca="1" si="55"/>
        <v>5.3848880769457375E-2</v>
      </c>
      <c r="AC62">
        <f t="shared" ca="1" si="55"/>
        <v>0.51637440931500389</v>
      </c>
      <c r="AD62">
        <f t="shared" ca="1" si="55"/>
        <v>0.63588553490792166</v>
      </c>
      <c r="AE62">
        <f t="shared" ca="1" si="55"/>
        <v>0.46204672324773843</v>
      </c>
      <c r="AF62">
        <f t="shared" ca="1" si="55"/>
        <v>0.46458580765038981</v>
      </c>
      <c r="AG62">
        <f t="shared" ca="1" si="55"/>
        <v>0.3931641935682394</v>
      </c>
      <c r="AH62">
        <f t="shared" ca="1" si="55"/>
        <v>0.39592274262423133</v>
      </c>
      <c r="AI62">
        <f t="shared" ca="1" si="55"/>
        <v>0.52794454001953095</v>
      </c>
      <c r="AJ62">
        <f t="shared" ca="1" si="56"/>
        <v>0.61945683379665162</v>
      </c>
      <c r="AK62">
        <f t="shared" ca="1" si="56"/>
        <v>0.96950460220720525</v>
      </c>
      <c r="AL62">
        <f t="shared" ca="1" si="56"/>
        <v>0.6026958815243536</v>
      </c>
      <c r="AM62">
        <f t="shared" ca="1" si="56"/>
        <v>0.66761892875613893</v>
      </c>
      <c r="AN62">
        <f t="shared" ca="1" si="56"/>
        <v>0.26016636215632782</v>
      </c>
      <c r="AO62">
        <f t="shared" ca="1" si="56"/>
        <v>0.20056134977233198</v>
      </c>
      <c r="AP62">
        <f t="shared" ca="1" si="56"/>
        <v>0.24873341088787293</v>
      </c>
      <c r="AQ62">
        <f t="shared" ca="1" si="56"/>
        <v>2.2594666415990394E-3</v>
      </c>
      <c r="AR62">
        <f t="shared" ca="1" si="56"/>
        <v>0.62631900987665978</v>
      </c>
      <c r="AS62">
        <f t="shared" ca="1" si="56"/>
        <v>0.15332407403585369</v>
      </c>
      <c r="AT62">
        <f t="shared" ca="1" si="56"/>
        <v>0.80392409663549091</v>
      </c>
    </row>
    <row r="63" spans="1:46" x14ac:dyDescent="0.35">
      <c r="A63" t="s">
        <v>65</v>
      </c>
      <c r="D63">
        <f ca="1">_xlfn.NORM.INV( RAND(),$B11*$C$2,'Hodgepodge of formulas'!$D$2 )</f>
        <v>1.1671522499621878</v>
      </c>
      <c r="E63">
        <f ca="1">_xlfn.NORM.INV( RAND(),$B11*$C$2,'Hodgepodge of formulas'!$D$2 )</f>
        <v>1.1612631519887788</v>
      </c>
      <c r="F63">
        <f ca="1">_xlfn.NORM.INV( RAND(),$B11*$C$2,'Hodgepodge of formulas'!$D$2 )</f>
        <v>1.2743257329855939</v>
      </c>
      <c r="G63">
        <f ca="1">_xlfn.NORM.INV( RAND(),$B11*$C$2,'Hodgepodge of formulas'!$D$2 )</f>
        <v>1.2476068108782239</v>
      </c>
      <c r="H63">
        <f ca="1">_xlfn.NORM.INV( RAND(),$B11*$C$2,'Hodgepodge of formulas'!$D$2 )</f>
        <v>1.1745821797140834</v>
      </c>
      <c r="I63">
        <f ca="1">_xlfn.NORM.INV( RAND(),$B11*$C$2,'Hodgepodge of formulas'!$D$2 )</f>
        <v>1.3060637273610238</v>
      </c>
      <c r="J63">
        <f ca="1">_xlfn.NORM.INV( RAND(),$B11*$C$2,'Hodgepodge of formulas'!$D$2 )</f>
        <v>1.2697590343913827</v>
      </c>
      <c r="K63">
        <f ca="1">_xlfn.NORM.INV( RAND(),$B11*$C$2,'Hodgepodge of formulas'!$D$2 )</f>
        <v>1.1711968789932019</v>
      </c>
      <c r="L63">
        <f ca="1">_xlfn.NORM.INV( RAND(),$B11*$C$2,'Hodgepodge of formulas'!$D$2 )</f>
        <v>1.2893956284555652</v>
      </c>
      <c r="M63">
        <f ca="1">_xlfn.NORM.INV( RAND(),$B11*$C$2,'Hodgepodge of formulas'!$D$2 )</f>
        <v>1.2383343436252476</v>
      </c>
      <c r="N63">
        <f ca="1">_xlfn.NORM.INV( RAND(),$B11*$C$2,'Hodgepodge of formulas'!$D$2 )</f>
        <v>1.276281206869774</v>
      </c>
      <c r="O63">
        <f ca="1">_xlfn.NORM.INV( RAND(),$B11*$C$2,'Hodgepodge of formulas'!$D$2 )</f>
        <v>1.0067981918714064</v>
      </c>
      <c r="P63">
        <f ca="1">_xlfn.NORM.INV( RAND(),$B11*$C$2,'Hodgepodge of formulas'!$D$2 )</f>
        <v>1.1700668000907308</v>
      </c>
      <c r="Q63">
        <f ca="1">_xlfn.NORM.INV( RAND(),$B11*$C$2,'Hodgepodge of formulas'!$D$2 )</f>
        <v>1.1739671879934437</v>
      </c>
      <c r="R63">
        <f ca="1">_xlfn.NORM.INV( RAND(),$B11*$C$2,'Hodgepodge of formulas'!$D$2 )</f>
        <v>1.0515660421795823</v>
      </c>
      <c r="S63">
        <f ca="1">_xlfn.NORM.INV( RAND(),$B11*$C$2,'Hodgepodge of formulas'!$D$2 )</f>
        <v>0.96095262220829403</v>
      </c>
      <c r="T63">
        <f ca="1">_xlfn.NORM.INV( RAND(),$B11*$C$2,'Hodgepodge of formulas'!$D$2 )</f>
        <v>0.90763285947387873</v>
      </c>
      <c r="U63">
        <f ca="1">_xlfn.NORM.INV( RAND(),$B11*$C$2,'Hodgepodge of formulas'!$D$2 )</f>
        <v>1.2999128142490526</v>
      </c>
      <c r="V63">
        <f ca="1">_xlfn.NORM.INV( RAND(),$B11*$C$2,'Hodgepodge of formulas'!$D$2 )</f>
        <v>1.3635093821009907</v>
      </c>
      <c r="W63">
        <f ca="1">_xlfn.NORM.INV( RAND(),$B11*$C$2,'Hodgepodge of formulas'!$D$2 )</f>
        <v>1.0486836006177536</v>
      </c>
      <c r="Y63" t="s">
        <v>65</v>
      </c>
      <c r="Z63">
        <f t="shared" ca="1" si="55"/>
        <v>0.13151973479936629</v>
      </c>
      <c r="AA63">
        <f t="shared" ca="1" si="55"/>
        <v>0.41746328702306457</v>
      </c>
      <c r="AB63">
        <f t="shared" ca="1" si="55"/>
        <v>0.88783724767324146</v>
      </c>
      <c r="AC63">
        <f t="shared" ca="1" si="55"/>
        <v>0.88972725277930398</v>
      </c>
      <c r="AD63">
        <f t="shared" ca="1" si="55"/>
        <v>0.8270559177088056</v>
      </c>
      <c r="AE63">
        <f t="shared" ca="1" si="55"/>
        <v>0.40885804122842595</v>
      </c>
      <c r="AF63">
        <f t="shared" ca="1" si="55"/>
        <v>0.11051865200470012</v>
      </c>
      <c r="AG63">
        <f t="shared" ca="1" si="55"/>
        <v>0.16455560847065598</v>
      </c>
      <c r="AH63">
        <f t="shared" ca="1" si="55"/>
        <v>0.4809822917438149</v>
      </c>
      <c r="AI63">
        <f t="shared" ca="1" si="55"/>
        <v>0.2180050878083023</v>
      </c>
      <c r="AJ63">
        <f t="shared" ca="1" si="56"/>
        <v>0.75948034829475364</v>
      </c>
      <c r="AK63">
        <f t="shared" ca="1" si="56"/>
        <v>0.59544113790529274</v>
      </c>
      <c r="AL63">
        <f t="shared" ca="1" si="56"/>
        <v>0.24686398700692203</v>
      </c>
      <c r="AM63">
        <f t="shared" ca="1" si="56"/>
        <v>0.18730130522561839</v>
      </c>
      <c r="AN63">
        <f t="shared" ca="1" si="56"/>
        <v>0.5202021931675318</v>
      </c>
      <c r="AO63">
        <f t="shared" ca="1" si="56"/>
        <v>5.6573061181018458E-2</v>
      </c>
      <c r="AP63">
        <f t="shared" ca="1" si="56"/>
        <v>0.35946444250184906</v>
      </c>
      <c r="AQ63">
        <f t="shared" ca="1" si="56"/>
        <v>0.7228938458811025</v>
      </c>
      <c r="AR63">
        <f t="shared" ca="1" si="56"/>
        <v>0.4792844484125971</v>
      </c>
      <c r="AS63">
        <f t="shared" ca="1" si="56"/>
        <v>0.62179352338055294</v>
      </c>
      <c r="AT63">
        <f t="shared" ca="1" si="56"/>
        <v>0.12315825773709654</v>
      </c>
    </row>
    <row r="64" spans="1:46" x14ac:dyDescent="0.35">
      <c r="A64" t="s">
        <v>66</v>
      </c>
      <c r="D64">
        <f ca="1">_xlfn.NORM.INV( RAND(),$B12*$C$2,'Hodgepodge of formulas'!$D$2 )</f>
        <v>1.1581076984294156</v>
      </c>
      <c r="E64">
        <f ca="1">_xlfn.NORM.INV( RAND(),$B12*$C$2,'Hodgepodge of formulas'!$D$2 )</f>
        <v>1.1489628114930277</v>
      </c>
      <c r="F64">
        <f ca="1">_xlfn.NORM.INV( RAND(),$B12*$C$2,'Hodgepodge of formulas'!$D$2 )</f>
        <v>1.1095683798307927</v>
      </c>
      <c r="G64">
        <f ca="1">_xlfn.NORM.INV( RAND(),$B12*$C$2,'Hodgepodge of formulas'!$D$2 )</f>
        <v>1.0742094222295657</v>
      </c>
      <c r="H64">
        <f ca="1">_xlfn.NORM.INV( RAND(),$B12*$C$2,'Hodgepodge of formulas'!$D$2 )</f>
        <v>1.0403915785666609</v>
      </c>
      <c r="I64">
        <f ca="1">_xlfn.NORM.INV( RAND(),$B12*$C$2,'Hodgepodge of formulas'!$D$2 )</f>
        <v>1.3634882236556263</v>
      </c>
      <c r="J64">
        <f ca="1">_xlfn.NORM.INV( RAND(),$B12*$C$2,'Hodgepodge of formulas'!$D$2 )</f>
        <v>1.0011759071086013</v>
      </c>
      <c r="K64">
        <f ca="1">_xlfn.NORM.INV( RAND(),$B12*$C$2,'Hodgepodge of formulas'!$D$2 )</f>
        <v>1.3371460306696041</v>
      </c>
      <c r="L64">
        <f ca="1">_xlfn.NORM.INV( RAND(),$B12*$C$2,'Hodgepodge of formulas'!$D$2 )</f>
        <v>1.2703540843396945</v>
      </c>
      <c r="M64">
        <f ca="1">_xlfn.NORM.INV( RAND(),$B12*$C$2,'Hodgepodge of formulas'!$D$2 )</f>
        <v>1.2876872414796259</v>
      </c>
      <c r="N64">
        <f ca="1">_xlfn.NORM.INV( RAND(),$B12*$C$2,'Hodgepodge of formulas'!$D$2 )</f>
        <v>1.2408269736949589</v>
      </c>
      <c r="O64">
        <f ca="1">_xlfn.NORM.INV( RAND(),$B12*$C$2,'Hodgepodge of formulas'!$D$2 )</f>
        <v>1.27320940282531</v>
      </c>
      <c r="P64">
        <f ca="1">_xlfn.NORM.INV( RAND(),$B12*$C$2,'Hodgepodge of formulas'!$D$2 )</f>
        <v>1.2225727167958031</v>
      </c>
      <c r="Q64">
        <f ca="1">_xlfn.NORM.INV( RAND(),$B12*$C$2,'Hodgepodge of formulas'!$D$2 )</f>
        <v>1.2332475991442926</v>
      </c>
      <c r="R64">
        <f ca="1">_xlfn.NORM.INV( RAND(),$B12*$C$2,'Hodgepodge of formulas'!$D$2 )</f>
        <v>1.2029137570176807</v>
      </c>
      <c r="S64">
        <f ca="1">_xlfn.NORM.INV( RAND(),$B12*$C$2,'Hodgepodge of formulas'!$D$2 )</f>
        <v>1.2912351423289827</v>
      </c>
      <c r="T64">
        <f ca="1">_xlfn.NORM.INV( RAND(),$B12*$C$2,'Hodgepodge of formulas'!$D$2 )</f>
        <v>1.2507937791498203</v>
      </c>
      <c r="U64">
        <f ca="1">_xlfn.NORM.INV( RAND(),$B12*$C$2,'Hodgepodge of formulas'!$D$2 )</f>
        <v>1.2259928630625536</v>
      </c>
      <c r="V64">
        <f ca="1">_xlfn.NORM.INV( RAND(),$B12*$C$2,'Hodgepodge of formulas'!$D$2 )</f>
        <v>1.1880904668948595</v>
      </c>
      <c r="W64">
        <f ca="1">_xlfn.NORM.INV( RAND(),$B12*$C$2,'Hodgepodge of formulas'!$D$2 )</f>
        <v>1.0239260845725136</v>
      </c>
      <c r="Y64" t="s">
        <v>66</v>
      </c>
      <c r="Z64">
        <f t="shared" ca="1" si="55"/>
        <v>0.7732112196329235</v>
      </c>
      <c r="AA64">
        <f t="shared" ca="1" si="55"/>
        <v>0.30195995005431042</v>
      </c>
      <c r="AB64">
        <f t="shared" ca="1" si="55"/>
        <v>0.55350469760110954</v>
      </c>
      <c r="AC64">
        <f t="shared" ca="1" si="55"/>
        <v>0.87268643541696667</v>
      </c>
      <c r="AD64">
        <f t="shared" ca="1" si="55"/>
        <v>0.18153020181917945</v>
      </c>
      <c r="AE64">
        <f t="shared" ca="1" si="55"/>
        <v>0.63206244261988331</v>
      </c>
      <c r="AF64">
        <f t="shared" ca="1" si="55"/>
        <v>0.94976761026037704</v>
      </c>
      <c r="AG64">
        <f t="shared" ca="1" si="55"/>
        <v>0.73125576825195082</v>
      </c>
      <c r="AH64">
        <f t="shared" ca="1" si="55"/>
        <v>0.5736032160286032</v>
      </c>
      <c r="AI64">
        <f t="shared" ca="1" si="55"/>
        <v>0.68764487126212048</v>
      </c>
      <c r="AJ64">
        <f t="shared" ca="1" si="56"/>
        <v>0.51254541304996171</v>
      </c>
      <c r="AK64">
        <f t="shared" ca="1" si="56"/>
        <v>0.960645128240883</v>
      </c>
      <c r="AL64">
        <f t="shared" ca="1" si="56"/>
        <v>0.42290573692474021</v>
      </c>
      <c r="AM64">
        <f t="shared" ca="1" si="56"/>
        <v>0.47091265161048013</v>
      </c>
      <c r="AN64">
        <f t="shared" ca="1" si="56"/>
        <v>0.98548051460746366</v>
      </c>
      <c r="AO64">
        <f t="shared" ca="1" si="56"/>
        <v>0.81664138767507355</v>
      </c>
      <c r="AP64">
        <f t="shared" ca="1" si="56"/>
        <v>0.26985326398101928</v>
      </c>
      <c r="AQ64">
        <f t="shared" ca="1" si="56"/>
        <v>0.33818931439329503</v>
      </c>
      <c r="AR64">
        <f t="shared" ca="1" si="56"/>
        <v>0.88043041161948632</v>
      </c>
      <c r="AS64">
        <f t="shared" ca="1" si="56"/>
        <v>0.95475081623465052</v>
      </c>
      <c r="AT64">
        <f t="shared" ca="1" si="56"/>
        <v>3.2552241952044425E-2</v>
      </c>
    </row>
    <row r="65" spans="1:46" x14ac:dyDescent="0.35">
      <c r="A65" t="s">
        <v>67</v>
      </c>
      <c r="D65">
        <f ca="1">_xlfn.NORM.INV( RAND(),$B13*$C$2,'Hodgepodge of formulas'!$D$2 )</f>
        <v>1.0895679502388971</v>
      </c>
      <c r="E65">
        <f ca="1">_xlfn.NORM.INV( RAND(),$B13*$C$2,'Hodgepodge of formulas'!$D$2 )</f>
        <v>1.1061768698094494</v>
      </c>
      <c r="F65">
        <f ca="1">_xlfn.NORM.INV( RAND(),$B13*$C$2,'Hodgepodge of formulas'!$D$2 )</f>
        <v>1.3596882540026149</v>
      </c>
      <c r="G65">
        <f ca="1">_xlfn.NORM.INV( RAND(),$B13*$C$2,'Hodgepodge of formulas'!$D$2 )</f>
        <v>1.1425483931295151</v>
      </c>
      <c r="H65">
        <f ca="1">_xlfn.NORM.INV( RAND(),$B13*$C$2,'Hodgepodge of formulas'!$D$2 )</f>
        <v>1.0367372200760672</v>
      </c>
      <c r="I65">
        <f ca="1">_xlfn.NORM.INV( RAND(),$B13*$C$2,'Hodgepodge of formulas'!$D$2 )</f>
        <v>0.96531743250041258</v>
      </c>
      <c r="J65">
        <f ca="1">_xlfn.NORM.INV( RAND(),$B13*$C$2,'Hodgepodge of formulas'!$D$2 )</f>
        <v>1.208975306431139</v>
      </c>
      <c r="K65">
        <f ca="1">_xlfn.NORM.INV( RAND(),$B13*$C$2,'Hodgepodge of formulas'!$D$2 )</f>
        <v>1.0097792934213943</v>
      </c>
      <c r="L65">
        <f ca="1">_xlfn.NORM.INV( RAND(),$B13*$C$2,'Hodgepodge of formulas'!$D$2 )</f>
        <v>0.92848172239445881</v>
      </c>
      <c r="M65">
        <f ca="1">_xlfn.NORM.INV( RAND(),$B13*$C$2,'Hodgepodge of formulas'!$D$2 )</f>
        <v>1.0228571896995142</v>
      </c>
      <c r="N65">
        <f ca="1">_xlfn.NORM.INV( RAND(),$B13*$C$2,'Hodgepodge of formulas'!$D$2 )</f>
        <v>1.2368887674072233</v>
      </c>
      <c r="O65">
        <f ca="1">_xlfn.NORM.INV( RAND(),$B13*$C$2,'Hodgepodge of formulas'!$D$2 )</f>
        <v>1.0756268611427839</v>
      </c>
      <c r="P65">
        <f ca="1">_xlfn.NORM.INV( RAND(),$B13*$C$2,'Hodgepodge of formulas'!$D$2 )</f>
        <v>1.1989506819726539</v>
      </c>
      <c r="Q65">
        <f ca="1">_xlfn.NORM.INV( RAND(),$B13*$C$2,'Hodgepodge of formulas'!$D$2 )</f>
        <v>1.2389941014821972</v>
      </c>
      <c r="R65">
        <f ca="1">_xlfn.NORM.INV( RAND(),$B13*$C$2,'Hodgepodge of formulas'!$D$2 )</f>
        <v>1.1653915525257299</v>
      </c>
      <c r="S65">
        <f ca="1">_xlfn.NORM.INV( RAND(),$B13*$C$2,'Hodgepodge of formulas'!$D$2 )</f>
        <v>1.2658040910624895</v>
      </c>
      <c r="T65">
        <f ca="1">_xlfn.NORM.INV( RAND(),$B13*$C$2,'Hodgepodge of formulas'!$D$2 )</f>
        <v>1.1053319631103917</v>
      </c>
      <c r="U65">
        <f ca="1">_xlfn.NORM.INV( RAND(),$B13*$C$2,'Hodgepodge of formulas'!$D$2 )</f>
        <v>1.031137605706733</v>
      </c>
      <c r="V65">
        <f ca="1">_xlfn.NORM.INV( RAND(),$B13*$C$2,'Hodgepodge of formulas'!$D$2 )</f>
        <v>1.1079939235623413</v>
      </c>
      <c r="W65">
        <f ca="1">_xlfn.NORM.INV( RAND(),$B13*$C$2,'Hodgepodge of formulas'!$D$2 )</f>
        <v>1.1457689818669867</v>
      </c>
      <c r="Y65" t="s">
        <v>67</v>
      </c>
      <c r="Z65">
        <f t="shared" ca="1" si="55"/>
        <v>0.54315476133773777</v>
      </c>
      <c r="AA65">
        <f t="shared" ca="1" si="55"/>
        <v>0.57399928310751702</v>
      </c>
      <c r="AB65">
        <f t="shared" ca="1" si="55"/>
        <v>2.7431260737418306E-2</v>
      </c>
      <c r="AC65">
        <f t="shared" ca="1" si="55"/>
        <v>0.52060525258297974</v>
      </c>
      <c r="AD65">
        <f t="shared" ca="1" si="55"/>
        <v>0.64439462289589899</v>
      </c>
      <c r="AE65">
        <f t="shared" ca="1" si="55"/>
        <v>0.3088217502340127</v>
      </c>
      <c r="AF65">
        <f t="shared" ca="1" si="55"/>
        <v>0.67109236804778871</v>
      </c>
      <c r="AG65">
        <f t="shared" ca="1" si="55"/>
        <v>0.78378724270345457</v>
      </c>
      <c r="AH65">
        <f t="shared" ca="1" si="55"/>
        <v>0.95435799072590488</v>
      </c>
      <c r="AI65">
        <f t="shared" ca="1" si="55"/>
        <v>0.55127442593019726</v>
      </c>
      <c r="AJ65">
        <f t="shared" ca="1" si="56"/>
        <v>0.84386809361108461</v>
      </c>
      <c r="AK65">
        <f t="shared" ca="1" si="56"/>
        <v>0.70180363299264237</v>
      </c>
      <c r="AL65">
        <f t="shared" ca="1" si="56"/>
        <v>6.9550071559408511E-2</v>
      </c>
      <c r="AM65">
        <f t="shared" ca="1" si="56"/>
        <v>0.9745288153538727</v>
      </c>
      <c r="AN65">
        <f t="shared" ca="1" si="56"/>
        <v>8.7293814974364281E-2</v>
      </c>
      <c r="AO65">
        <f t="shared" ca="1" si="56"/>
        <v>0.93935939957931658</v>
      </c>
      <c r="AP65">
        <f t="shared" ca="1" si="56"/>
        <v>0.382405996563145</v>
      </c>
      <c r="AQ65">
        <f t="shared" ca="1" si="56"/>
        <v>0.18666693256024014</v>
      </c>
      <c r="AR65">
        <f t="shared" ca="1" si="56"/>
        <v>0.66553268439232105</v>
      </c>
      <c r="AS65">
        <f t="shared" ca="1" si="56"/>
        <v>4.4849326272587642E-2</v>
      </c>
      <c r="AT65">
        <f t="shared" ca="1" si="56"/>
        <v>1.8525819479814132E-2</v>
      </c>
    </row>
    <row r="66" spans="1:46" x14ac:dyDescent="0.35">
      <c r="A66" t="s">
        <v>55</v>
      </c>
      <c r="D66">
        <f ca="1">_xlfn.NORM.INV( RAND(),$B14*$C$2,'Hodgepodge of formulas'!$D$2 )</f>
        <v>1.296826037527449</v>
      </c>
      <c r="E66">
        <f ca="1">_xlfn.NORM.INV( RAND(),$B14*$C$2,'Hodgepodge of formulas'!$D$2 )</f>
        <v>1.0898154314054422</v>
      </c>
      <c r="F66">
        <f ca="1">_xlfn.NORM.INV( RAND(),$B14*$C$2,'Hodgepodge of formulas'!$D$2 )</f>
        <v>1.2621918868728501</v>
      </c>
      <c r="G66">
        <f ca="1">_xlfn.NORM.INV( RAND(),$B14*$C$2,'Hodgepodge of formulas'!$D$2 )</f>
        <v>1.2062708982827177</v>
      </c>
      <c r="H66">
        <f ca="1">_xlfn.NORM.INV( RAND(),$B14*$C$2,'Hodgepodge of formulas'!$D$2 )</f>
        <v>1.1736306088649231</v>
      </c>
      <c r="I66">
        <f ca="1">_xlfn.NORM.INV( RAND(),$B14*$C$2,'Hodgepodge of formulas'!$D$2 )</f>
        <v>1.0827433058254683</v>
      </c>
      <c r="J66">
        <f ca="1">_xlfn.NORM.INV( RAND(),$B14*$C$2,'Hodgepodge of formulas'!$D$2 )</f>
        <v>0.97877692760588086</v>
      </c>
      <c r="K66">
        <f ca="1">_xlfn.NORM.INV( RAND(),$B14*$C$2,'Hodgepodge of formulas'!$D$2 )</f>
        <v>1.1357915419180582</v>
      </c>
      <c r="L66">
        <f ca="1">_xlfn.NORM.INV( RAND(),$B14*$C$2,'Hodgepodge of formulas'!$D$2 )</f>
        <v>1.1389224492658283</v>
      </c>
      <c r="M66">
        <f ca="1">_xlfn.NORM.INV( RAND(),$B14*$C$2,'Hodgepodge of formulas'!$D$2 )</f>
        <v>1.2426012219950651</v>
      </c>
      <c r="N66">
        <f ca="1">_xlfn.NORM.INV( RAND(),$B14*$C$2,'Hodgepodge of formulas'!$D$2 )</f>
        <v>1.1322456216882355</v>
      </c>
      <c r="O66">
        <f ca="1">_xlfn.NORM.INV( RAND(),$B14*$C$2,'Hodgepodge of formulas'!$D$2 )</f>
        <v>1.1275002543708672</v>
      </c>
      <c r="P66">
        <f ca="1">_xlfn.NORM.INV( RAND(),$B14*$C$2,'Hodgepodge of formulas'!$D$2 )</f>
        <v>1.1064420634033825</v>
      </c>
      <c r="Q66">
        <f ca="1">_xlfn.NORM.INV( RAND(),$B14*$C$2,'Hodgepodge of formulas'!$D$2 )</f>
        <v>1.088120475590987</v>
      </c>
      <c r="R66">
        <f ca="1">_xlfn.NORM.INV( RAND(),$B14*$C$2,'Hodgepodge of formulas'!$D$2 )</f>
        <v>1.0572228757731352</v>
      </c>
      <c r="S66">
        <f ca="1">_xlfn.NORM.INV( RAND(),$B14*$C$2,'Hodgepodge of formulas'!$D$2 )</f>
        <v>1.2425737187966144</v>
      </c>
      <c r="T66">
        <f ca="1">_xlfn.NORM.INV( RAND(),$B14*$C$2,'Hodgepodge of formulas'!$D$2 )</f>
        <v>1.0567038144266878</v>
      </c>
      <c r="U66">
        <f ca="1">_xlfn.NORM.INV( RAND(),$B14*$C$2,'Hodgepodge of formulas'!$D$2 )</f>
        <v>1.0233634699013043</v>
      </c>
      <c r="V66">
        <f ca="1">_xlfn.NORM.INV( RAND(),$B14*$C$2,'Hodgepodge of formulas'!$D$2 )</f>
        <v>1.0611922661871136</v>
      </c>
      <c r="W66">
        <f ca="1">_xlfn.NORM.INV( RAND(),$B14*$C$2,'Hodgepodge of formulas'!$D$2 )</f>
        <v>1.4199589327297861</v>
      </c>
      <c r="Y66" t="s">
        <v>55</v>
      </c>
      <c r="Z66">
        <f t="shared" ca="1" si="55"/>
        <v>0.20420632879289502</v>
      </c>
      <c r="AA66">
        <f t="shared" ca="1" si="55"/>
        <v>1.2611160500708318E-2</v>
      </c>
      <c r="AB66">
        <f t="shared" ca="1" si="55"/>
        <v>0.82308492162316949</v>
      </c>
      <c r="AC66">
        <f t="shared" ca="1" si="55"/>
        <v>0.92704175923797782</v>
      </c>
      <c r="AD66">
        <f t="shared" ca="1" si="55"/>
        <v>0.11579294525578621</v>
      </c>
      <c r="AE66">
        <f t="shared" ca="1" si="55"/>
        <v>0.20219515420506196</v>
      </c>
      <c r="AF66">
        <f t="shared" ca="1" si="55"/>
        <v>0.41770221071321223</v>
      </c>
      <c r="AG66">
        <f t="shared" ca="1" si="55"/>
        <v>0.65866135596088027</v>
      </c>
      <c r="AH66">
        <f t="shared" ca="1" si="55"/>
        <v>0.38505131821126515</v>
      </c>
      <c r="AI66">
        <f t="shared" ca="1" si="55"/>
        <v>0.72575142423438999</v>
      </c>
      <c r="AJ66">
        <f t="shared" ca="1" si="56"/>
        <v>0.62681937839852786</v>
      </c>
      <c r="AK66">
        <f t="shared" ca="1" si="56"/>
        <v>0.82018414601535594</v>
      </c>
      <c r="AL66">
        <f t="shared" ca="1" si="56"/>
        <v>0.13771939181178827</v>
      </c>
      <c r="AM66">
        <f t="shared" ca="1" si="56"/>
        <v>0.40561240685508182</v>
      </c>
      <c r="AN66">
        <f t="shared" ca="1" si="56"/>
        <v>0.48016781293926902</v>
      </c>
      <c r="AO66">
        <f t="shared" ca="1" si="56"/>
        <v>4.3728101271114372E-3</v>
      </c>
      <c r="AP66">
        <f t="shared" ca="1" si="56"/>
        <v>0.29665570510587225</v>
      </c>
      <c r="AQ66">
        <f t="shared" ca="1" si="56"/>
        <v>0.547610818641035</v>
      </c>
      <c r="AR66">
        <f t="shared" ca="1" si="56"/>
        <v>0.18542277296718035</v>
      </c>
      <c r="AS66">
        <f t="shared" ca="1" si="56"/>
        <v>0.98631780793143153</v>
      </c>
      <c r="AT66">
        <f t="shared" ca="1" si="56"/>
        <v>0.27491323763041242</v>
      </c>
    </row>
    <row r="67" spans="1:46" x14ac:dyDescent="0.35">
      <c r="A67" t="s">
        <v>46</v>
      </c>
      <c r="D67">
        <f ca="1">_xlfn.NORM.INV( RAND(),$B15*$C$2,'Hodgepodge of formulas'!$D$2 )</f>
        <v>1.3109857786023897</v>
      </c>
      <c r="E67">
        <f ca="1">_xlfn.NORM.INV( RAND(),$B15*$C$2,'Hodgepodge of formulas'!$D$2 )</f>
        <v>1.2947826080078657</v>
      </c>
      <c r="F67">
        <f ca="1">_xlfn.NORM.INV( RAND(),$B15*$C$2,'Hodgepodge of formulas'!$D$2 )</f>
        <v>1.0720113950968981</v>
      </c>
      <c r="G67">
        <f ca="1">_xlfn.NORM.INV( RAND(),$B15*$C$2,'Hodgepodge of formulas'!$D$2 )</f>
        <v>1.0525026753588229</v>
      </c>
      <c r="H67">
        <f ca="1">_xlfn.NORM.INV( RAND(),$B15*$C$2,'Hodgepodge of formulas'!$D$2 )</f>
        <v>1.1676911346736003</v>
      </c>
      <c r="I67">
        <f ca="1">_xlfn.NORM.INV( RAND(),$B15*$C$2,'Hodgepodge of formulas'!$D$2 )</f>
        <v>1.1068002219761588</v>
      </c>
      <c r="J67">
        <f ca="1">_xlfn.NORM.INV( RAND(),$B15*$C$2,'Hodgepodge of formulas'!$D$2 )</f>
        <v>1.1780916040911089</v>
      </c>
      <c r="K67">
        <f ca="1">_xlfn.NORM.INV( RAND(),$B15*$C$2,'Hodgepodge of formulas'!$D$2 )</f>
        <v>1.2014813330330014</v>
      </c>
      <c r="L67">
        <f ca="1">_xlfn.NORM.INV( RAND(),$B15*$C$2,'Hodgepodge of formulas'!$D$2 )</f>
        <v>0.97049321080392237</v>
      </c>
      <c r="M67">
        <f ca="1">_xlfn.NORM.INV( RAND(),$B15*$C$2,'Hodgepodge of formulas'!$D$2 )</f>
        <v>1.0346030388799985</v>
      </c>
      <c r="N67">
        <f ca="1">_xlfn.NORM.INV( RAND(),$B15*$C$2,'Hodgepodge of formulas'!$D$2 )</f>
        <v>1.1019431559494108</v>
      </c>
      <c r="O67">
        <f ca="1">_xlfn.NORM.INV( RAND(),$B15*$C$2,'Hodgepodge of formulas'!$D$2 )</f>
        <v>1.2028983530588677</v>
      </c>
      <c r="P67">
        <f ca="1">_xlfn.NORM.INV( RAND(),$B15*$C$2,'Hodgepodge of formulas'!$D$2 )</f>
        <v>1.2287663076445963</v>
      </c>
      <c r="Q67">
        <f ca="1">_xlfn.NORM.INV( RAND(),$B15*$C$2,'Hodgepodge of formulas'!$D$2 )</f>
        <v>1.046861269369181</v>
      </c>
      <c r="R67">
        <f ca="1">_xlfn.NORM.INV( RAND(),$B15*$C$2,'Hodgepodge of formulas'!$D$2 )</f>
        <v>1.0078462236066432</v>
      </c>
      <c r="S67">
        <f ca="1">_xlfn.NORM.INV( RAND(),$B15*$C$2,'Hodgepodge of formulas'!$D$2 )</f>
        <v>1.0953716195396423</v>
      </c>
      <c r="T67">
        <f ca="1">_xlfn.NORM.INV( RAND(),$B15*$C$2,'Hodgepodge of formulas'!$D$2 )</f>
        <v>1.1867648128981845</v>
      </c>
      <c r="U67">
        <f ca="1">_xlfn.NORM.INV( RAND(),$B15*$C$2,'Hodgepodge of formulas'!$D$2 )</f>
        <v>1.131372419635114</v>
      </c>
      <c r="V67">
        <f ca="1">_xlfn.NORM.INV( RAND(),$B15*$C$2,'Hodgepodge of formulas'!$D$2 )</f>
        <v>1.074464138098649</v>
      </c>
      <c r="W67">
        <f ca="1">_xlfn.NORM.INV( RAND(),$B15*$C$2,'Hodgepodge of formulas'!$D$2 )</f>
        <v>1.163793518917899</v>
      </c>
      <c r="Y67" t="s">
        <v>46</v>
      </c>
      <c r="Z67">
        <f t="shared" ca="1" si="55"/>
        <v>0.28450826556023745</v>
      </c>
      <c r="AA67">
        <f t="shared" ca="1" si="55"/>
        <v>0.44212586585877889</v>
      </c>
      <c r="AB67">
        <f t="shared" ca="1" si="55"/>
        <v>0.41244260674384936</v>
      </c>
      <c r="AC67">
        <f t="shared" ca="1" si="55"/>
        <v>0.41682647776715576</v>
      </c>
      <c r="AD67">
        <f t="shared" ca="1" si="55"/>
        <v>0.31606979059752505</v>
      </c>
      <c r="AE67">
        <f t="shared" ca="1" si="55"/>
        <v>0.79437220707918932</v>
      </c>
      <c r="AF67">
        <f t="shared" ca="1" si="55"/>
        <v>0.85002486883348805</v>
      </c>
      <c r="AG67">
        <f t="shared" ca="1" si="55"/>
        <v>0.92364216632761709</v>
      </c>
      <c r="AH67">
        <f t="shared" ca="1" si="55"/>
        <v>0.48686706568282179</v>
      </c>
      <c r="AI67">
        <f t="shared" ca="1" si="55"/>
        <v>0.40842452994425049</v>
      </c>
      <c r="AJ67">
        <f t="shared" ca="1" si="56"/>
        <v>0.45769978162153724</v>
      </c>
      <c r="AK67">
        <f t="shared" ca="1" si="56"/>
        <v>0.59152752243848405</v>
      </c>
      <c r="AL67">
        <f t="shared" ca="1" si="56"/>
        <v>0.11207964584153474</v>
      </c>
      <c r="AM67">
        <f t="shared" ca="1" si="56"/>
        <v>0.76912369239990597</v>
      </c>
      <c r="AN67">
        <f t="shared" ca="1" si="56"/>
        <v>0.10371204566416714</v>
      </c>
      <c r="AO67">
        <f t="shared" ca="1" si="56"/>
        <v>0.64057752043289873</v>
      </c>
      <c r="AP67">
        <f t="shared" ca="1" si="56"/>
        <v>0.94173045444968173</v>
      </c>
      <c r="AQ67">
        <f t="shared" ca="1" si="56"/>
        <v>5.0982793051063791E-2</v>
      </c>
      <c r="AR67">
        <f t="shared" ca="1" si="56"/>
        <v>0.74878364745081738</v>
      </c>
      <c r="AS67">
        <f t="shared" ca="1" si="56"/>
        <v>3.0571211548319877E-2</v>
      </c>
      <c r="AT67">
        <f t="shared" ca="1" si="56"/>
        <v>0.8663919251493889</v>
      </c>
    </row>
    <row r="68" spans="1:46" x14ac:dyDescent="0.35">
      <c r="A68" t="s">
        <v>68</v>
      </c>
      <c r="D68">
        <f ca="1">_xlfn.NORM.INV( RAND(),$B16*$C$2,'Hodgepodge of formulas'!$D$2 )</f>
        <v>1.0880011512999717</v>
      </c>
      <c r="E68">
        <f ca="1">_xlfn.NORM.INV( RAND(),$B16*$C$2,'Hodgepodge of formulas'!$D$2 )</f>
        <v>1.0411403477232262</v>
      </c>
      <c r="F68">
        <f ca="1">_xlfn.NORM.INV( RAND(),$B16*$C$2,'Hodgepodge of formulas'!$D$2 )</f>
        <v>1.2238400551723887</v>
      </c>
      <c r="G68">
        <f ca="1">_xlfn.NORM.INV( RAND(),$B16*$C$2,'Hodgepodge of formulas'!$D$2 )</f>
        <v>1.1584449520012752</v>
      </c>
      <c r="H68">
        <f ca="1">_xlfn.NORM.INV( RAND(),$B16*$C$2,'Hodgepodge of formulas'!$D$2 )</f>
        <v>1.0718270004545065</v>
      </c>
      <c r="I68">
        <f ca="1">_xlfn.NORM.INV( RAND(),$B16*$C$2,'Hodgepodge of formulas'!$D$2 )</f>
        <v>1.1260334819330418</v>
      </c>
      <c r="J68">
        <f ca="1">_xlfn.NORM.INV( RAND(),$B16*$C$2,'Hodgepodge of formulas'!$D$2 )</f>
        <v>1.3851037489193541</v>
      </c>
      <c r="K68">
        <f ca="1">_xlfn.NORM.INV( RAND(),$B16*$C$2,'Hodgepodge of formulas'!$D$2 )</f>
        <v>1.061415809000696</v>
      </c>
      <c r="L68">
        <f ca="1">_xlfn.NORM.INV( RAND(),$B16*$C$2,'Hodgepodge of formulas'!$D$2 )</f>
        <v>1.0365629121306867</v>
      </c>
      <c r="M68">
        <f ca="1">_xlfn.NORM.INV( RAND(),$B16*$C$2,'Hodgepodge of formulas'!$D$2 )</f>
        <v>1.3391361552658392</v>
      </c>
      <c r="N68">
        <f ca="1">_xlfn.NORM.INV( RAND(),$B16*$C$2,'Hodgepodge of formulas'!$D$2 )</f>
        <v>1.2252554518870908</v>
      </c>
      <c r="O68">
        <f ca="1">_xlfn.NORM.INV( RAND(),$B16*$C$2,'Hodgepodge of formulas'!$D$2 )</f>
        <v>1.1074199953563073</v>
      </c>
      <c r="P68">
        <f ca="1">_xlfn.NORM.INV( RAND(),$B16*$C$2,'Hodgepodge of formulas'!$D$2 )</f>
        <v>1.145333895229276</v>
      </c>
      <c r="Q68">
        <f ca="1">_xlfn.NORM.INV( RAND(),$B16*$C$2,'Hodgepodge of formulas'!$D$2 )</f>
        <v>1.0662696301979779</v>
      </c>
      <c r="R68">
        <f ca="1">_xlfn.NORM.INV( RAND(),$B16*$C$2,'Hodgepodge of formulas'!$D$2 )</f>
        <v>1.209091003054596</v>
      </c>
      <c r="S68">
        <f ca="1">_xlfn.NORM.INV( RAND(),$B16*$C$2,'Hodgepodge of formulas'!$D$2 )</f>
        <v>1.2330745565265397</v>
      </c>
      <c r="T68">
        <f ca="1">_xlfn.NORM.INV( RAND(),$B16*$C$2,'Hodgepodge of formulas'!$D$2 )</f>
        <v>0.98987760887420517</v>
      </c>
      <c r="U68">
        <f ca="1">_xlfn.NORM.INV( RAND(),$B16*$C$2,'Hodgepodge of formulas'!$D$2 )</f>
        <v>1.0582736344050536</v>
      </c>
      <c r="V68">
        <f ca="1">_xlfn.NORM.INV( RAND(),$B16*$C$2,'Hodgepodge of formulas'!$D$2 )</f>
        <v>1.2531733156776128</v>
      </c>
      <c r="W68">
        <f ca="1">_xlfn.NORM.INV( RAND(),$B16*$C$2,'Hodgepodge of formulas'!$D$2 )</f>
        <v>1.0989837508231628</v>
      </c>
      <c r="Y68" t="s">
        <v>68</v>
      </c>
      <c r="Z68">
        <f t="shared" ref="Z68:AI77" ca="1" si="57">RAND()</f>
        <v>0.71427460157304645</v>
      </c>
      <c r="AA68">
        <f t="shared" ca="1" si="57"/>
        <v>6.5476461800069052E-2</v>
      </c>
      <c r="AB68">
        <f t="shared" ca="1" si="57"/>
        <v>0.46366412352870545</v>
      </c>
      <c r="AC68">
        <f t="shared" ca="1" si="57"/>
        <v>0.41868875349304924</v>
      </c>
      <c r="AD68">
        <f t="shared" ca="1" si="57"/>
        <v>0.91917601735922649</v>
      </c>
      <c r="AE68">
        <f t="shared" ca="1" si="57"/>
        <v>0.15560193136092626</v>
      </c>
      <c r="AF68">
        <f t="shared" ca="1" si="57"/>
        <v>0.70776571144389866</v>
      </c>
      <c r="AG68">
        <f t="shared" ca="1" si="57"/>
        <v>0.93407395233911505</v>
      </c>
      <c r="AH68">
        <f t="shared" ca="1" si="57"/>
        <v>0.89327387769329614</v>
      </c>
      <c r="AI68">
        <f t="shared" ca="1" si="57"/>
        <v>0.47300879526955464</v>
      </c>
      <c r="AJ68">
        <f t="shared" ref="AJ68:AT77" ca="1" si="58">RAND()</f>
        <v>0.60692294241346456</v>
      </c>
      <c r="AK68">
        <f t="shared" ca="1" si="58"/>
        <v>0.16774776050661655</v>
      </c>
      <c r="AL68">
        <f t="shared" ca="1" si="58"/>
        <v>0.51273549770650573</v>
      </c>
      <c r="AM68">
        <f t="shared" ca="1" si="58"/>
        <v>0.43068860958826127</v>
      </c>
      <c r="AN68">
        <f t="shared" ca="1" si="58"/>
        <v>0.81544233654194442</v>
      </c>
      <c r="AO68">
        <f t="shared" ca="1" si="58"/>
        <v>0.83428512188867976</v>
      </c>
      <c r="AP68">
        <f t="shared" ca="1" si="58"/>
        <v>5.980290803196564E-2</v>
      </c>
      <c r="AQ68">
        <f t="shared" ca="1" si="58"/>
        <v>0.54765304426757011</v>
      </c>
      <c r="AR68">
        <f t="shared" ca="1" si="58"/>
        <v>0.61376093004700838</v>
      </c>
      <c r="AS68">
        <f t="shared" ca="1" si="58"/>
        <v>0.73215040804703102</v>
      </c>
      <c r="AT68">
        <f t="shared" ca="1" si="58"/>
        <v>0.24570193265633788</v>
      </c>
    </row>
    <row r="69" spans="1:46" x14ac:dyDescent="0.35">
      <c r="A69" t="s">
        <v>56</v>
      </c>
      <c r="D69">
        <f ca="1">_xlfn.NORM.INV( RAND(),$B17*$C$2,'Hodgepodge of formulas'!$D$2 )</f>
        <v>0.91818084013786871</v>
      </c>
      <c r="E69">
        <f ca="1">_xlfn.NORM.INV( RAND(),$B17*$C$2,'Hodgepodge of formulas'!$D$2 )</f>
        <v>0.99797889664430794</v>
      </c>
      <c r="F69">
        <f ca="1">_xlfn.NORM.INV( RAND(),$B17*$C$2,'Hodgepodge of formulas'!$D$2 )</f>
        <v>1.1619604312393899</v>
      </c>
      <c r="G69">
        <f ca="1">_xlfn.NORM.INV( RAND(),$B17*$C$2,'Hodgepodge of formulas'!$D$2 )</f>
        <v>0.98427160586345974</v>
      </c>
      <c r="H69">
        <f ca="1">_xlfn.NORM.INV( RAND(),$B17*$C$2,'Hodgepodge of formulas'!$D$2 )</f>
        <v>0.92452873588408768</v>
      </c>
      <c r="I69">
        <f ca="1">_xlfn.NORM.INV( RAND(),$B17*$C$2,'Hodgepodge of formulas'!$D$2 )</f>
        <v>1.2959498717233615</v>
      </c>
      <c r="J69">
        <f ca="1">_xlfn.NORM.INV( RAND(),$B17*$C$2,'Hodgepodge of formulas'!$D$2 )</f>
        <v>1.1461740091803079</v>
      </c>
      <c r="K69">
        <f ca="1">_xlfn.NORM.INV( RAND(),$B17*$C$2,'Hodgepodge of formulas'!$D$2 )</f>
        <v>1.157564121598754</v>
      </c>
      <c r="L69">
        <f ca="1">_xlfn.NORM.INV( RAND(),$B17*$C$2,'Hodgepodge of formulas'!$D$2 )</f>
        <v>1.0806205800723341</v>
      </c>
      <c r="M69">
        <f ca="1">_xlfn.NORM.INV( RAND(),$B17*$C$2,'Hodgepodge of formulas'!$D$2 )</f>
        <v>0.99730741348494223</v>
      </c>
      <c r="N69">
        <f ca="1">_xlfn.NORM.INV( RAND(),$B17*$C$2,'Hodgepodge of formulas'!$D$2 )</f>
        <v>1.2620278519897099</v>
      </c>
      <c r="O69">
        <f ca="1">_xlfn.NORM.INV( RAND(),$B17*$C$2,'Hodgepodge of formulas'!$D$2 )</f>
        <v>1.0807226551144165</v>
      </c>
      <c r="P69">
        <f ca="1">_xlfn.NORM.INV( RAND(),$B17*$C$2,'Hodgepodge of formulas'!$D$2 )</f>
        <v>0.99956340650218223</v>
      </c>
      <c r="Q69">
        <f ca="1">_xlfn.NORM.INV( RAND(),$B17*$C$2,'Hodgepodge of formulas'!$D$2 )</f>
        <v>0.9835313199316279</v>
      </c>
      <c r="R69">
        <f ca="1">_xlfn.NORM.INV( RAND(),$B17*$C$2,'Hodgepodge of formulas'!$D$2 )</f>
        <v>1.1622540486206969</v>
      </c>
      <c r="S69">
        <f ca="1">_xlfn.NORM.INV( RAND(),$B17*$C$2,'Hodgepodge of formulas'!$D$2 )</f>
        <v>1.0128311769558263</v>
      </c>
      <c r="T69">
        <f ca="1">_xlfn.NORM.INV( RAND(),$B17*$C$2,'Hodgepodge of formulas'!$D$2 )</f>
        <v>0.99535678907048286</v>
      </c>
      <c r="U69">
        <f ca="1">_xlfn.NORM.INV( RAND(),$B17*$C$2,'Hodgepodge of formulas'!$D$2 )</f>
        <v>1.0982994054767901</v>
      </c>
      <c r="V69">
        <f ca="1">_xlfn.NORM.INV( RAND(),$B17*$C$2,'Hodgepodge of formulas'!$D$2 )</f>
        <v>1.2112470765742132</v>
      </c>
      <c r="W69">
        <f ca="1">_xlfn.NORM.INV( RAND(),$B17*$C$2,'Hodgepodge of formulas'!$D$2 )</f>
        <v>1.0992606837592585</v>
      </c>
      <c r="Y69" t="s">
        <v>56</v>
      </c>
      <c r="Z69">
        <f t="shared" ca="1" si="57"/>
        <v>0.28227216914072317</v>
      </c>
      <c r="AA69">
        <f t="shared" ca="1" si="57"/>
        <v>6.9410310389429242E-2</v>
      </c>
      <c r="AB69">
        <f t="shared" ca="1" si="57"/>
        <v>0.7416679638256094</v>
      </c>
      <c r="AC69">
        <f t="shared" ca="1" si="57"/>
        <v>0.20548064073912731</v>
      </c>
      <c r="AD69">
        <f t="shared" ca="1" si="57"/>
        <v>0.58062274864138119</v>
      </c>
      <c r="AE69">
        <f t="shared" ca="1" si="57"/>
        <v>0.22114484998680561</v>
      </c>
      <c r="AF69">
        <f t="shared" ca="1" si="57"/>
        <v>4.1471283426106842E-2</v>
      </c>
      <c r="AG69">
        <f t="shared" ca="1" si="57"/>
        <v>0.12480553388393112</v>
      </c>
      <c r="AH69">
        <f t="shared" ca="1" si="57"/>
        <v>0.8796402521429959</v>
      </c>
      <c r="AI69">
        <f t="shared" ca="1" si="57"/>
        <v>0.35971276447684264</v>
      </c>
      <c r="AJ69">
        <f t="shared" ca="1" si="58"/>
        <v>0.76454551982822827</v>
      </c>
      <c r="AK69">
        <f t="shared" ca="1" si="58"/>
        <v>0.23067259127364015</v>
      </c>
      <c r="AL69">
        <f t="shared" ca="1" si="58"/>
        <v>6.0264802856833333E-2</v>
      </c>
      <c r="AM69">
        <f t="shared" ca="1" si="58"/>
        <v>0.98696891140486354</v>
      </c>
      <c r="AN69">
        <f t="shared" ca="1" si="58"/>
        <v>0.44986376309454024</v>
      </c>
      <c r="AO69">
        <f t="shared" ca="1" si="58"/>
        <v>0.83044705637321836</v>
      </c>
      <c r="AP69">
        <f t="shared" ca="1" si="58"/>
        <v>0.62908582283690384</v>
      </c>
      <c r="AQ69">
        <f t="shared" ca="1" si="58"/>
        <v>0.80877522193694307</v>
      </c>
      <c r="AR69">
        <f t="shared" ca="1" si="58"/>
        <v>0.71697823983865949</v>
      </c>
      <c r="AS69">
        <f t="shared" ca="1" si="58"/>
        <v>0.1774255321752074</v>
      </c>
      <c r="AT69">
        <f t="shared" ca="1" si="58"/>
        <v>0.71198100131188358</v>
      </c>
    </row>
    <row r="70" spans="1:46" x14ac:dyDescent="0.35">
      <c r="A70" t="s">
        <v>49</v>
      </c>
      <c r="D70">
        <f ca="1">_xlfn.NORM.INV( RAND(),$B18*$C$2,'Hodgepodge of formulas'!$D$2 )</f>
        <v>1.0933134341937045</v>
      </c>
      <c r="E70">
        <f ca="1">_xlfn.NORM.INV( RAND(),$B18*$C$2,'Hodgepodge of formulas'!$D$2 )</f>
        <v>1.1682007729380892</v>
      </c>
      <c r="F70">
        <f ca="1">_xlfn.NORM.INV( RAND(),$B18*$C$2,'Hodgepodge of formulas'!$D$2 )</f>
        <v>1.2424469590512015</v>
      </c>
      <c r="G70">
        <f ca="1">_xlfn.NORM.INV( RAND(),$B18*$C$2,'Hodgepodge of formulas'!$D$2 )</f>
        <v>1.0665207291289123</v>
      </c>
      <c r="H70">
        <f ca="1">_xlfn.NORM.INV( RAND(),$B18*$C$2,'Hodgepodge of formulas'!$D$2 )</f>
        <v>1.1355079176563885</v>
      </c>
      <c r="I70">
        <f ca="1">_xlfn.NORM.INV( RAND(),$B18*$C$2,'Hodgepodge of formulas'!$D$2 )</f>
        <v>1.010163077567986</v>
      </c>
      <c r="J70">
        <f ca="1">_xlfn.NORM.INV( RAND(),$B18*$C$2,'Hodgepodge of formulas'!$D$2 )</f>
        <v>1.0429012081330233</v>
      </c>
      <c r="K70">
        <f ca="1">_xlfn.NORM.INV( RAND(),$B18*$C$2,'Hodgepodge of formulas'!$D$2 )</f>
        <v>1.0319823231913337</v>
      </c>
      <c r="L70">
        <f ca="1">_xlfn.NORM.INV( RAND(),$B18*$C$2,'Hodgepodge of formulas'!$D$2 )</f>
        <v>0.98278413606269721</v>
      </c>
      <c r="M70">
        <f ca="1">_xlfn.NORM.INV( RAND(),$B18*$C$2,'Hodgepodge of formulas'!$D$2 )</f>
        <v>1.2432410607427768</v>
      </c>
      <c r="N70">
        <f ca="1">_xlfn.NORM.INV( RAND(),$B18*$C$2,'Hodgepodge of formulas'!$D$2 )</f>
        <v>1.1532634030955289</v>
      </c>
      <c r="O70">
        <f ca="1">_xlfn.NORM.INV( RAND(),$B18*$C$2,'Hodgepodge of formulas'!$D$2 )</f>
        <v>1.1553878782995064</v>
      </c>
      <c r="P70">
        <f ca="1">_xlfn.NORM.INV( RAND(),$B18*$C$2,'Hodgepodge of formulas'!$D$2 )</f>
        <v>0.9813808428100439</v>
      </c>
      <c r="Q70">
        <f ca="1">_xlfn.NORM.INV( RAND(),$B18*$C$2,'Hodgepodge of formulas'!$D$2 )</f>
        <v>0.9797672602246843</v>
      </c>
      <c r="R70">
        <f ca="1">_xlfn.NORM.INV( RAND(),$B18*$C$2,'Hodgepodge of formulas'!$D$2 )</f>
        <v>1.1481377777980275</v>
      </c>
      <c r="S70">
        <f ca="1">_xlfn.NORM.INV( RAND(),$B18*$C$2,'Hodgepodge of formulas'!$D$2 )</f>
        <v>1.0267431972134773</v>
      </c>
      <c r="T70">
        <f ca="1">_xlfn.NORM.INV( RAND(),$B18*$C$2,'Hodgepodge of formulas'!$D$2 )</f>
        <v>1.1557211843222703</v>
      </c>
      <c r="U70">
        <f ca="1">_xlfn.NORM.INV( RAND(),$B18*$C$2,'Hodgepodge of formulas'!$D$2 )</f>
        <v>1.2223778621875481</v>
      </c>
      <c r="V70">
        <f ca="1">_xlfn.NORM.INV( RAND(),$B18*$C$2,'Hodgepodge of formulas'!$D$2 )</f>
        <v>1.107736980877424</v>
      </c>
      <c r="W70">
        <f ca="1">_xlfn.NORM.INV( RAND(),$B18*$C$2,'Hodgepodge of formulas'!$D$2 )</f>
        <v>1.0686364829538888</v>
      </c>
      <c r="Y70" t="s">
        <v>49</v>
      </c>
      <c r="Z70">
        <f t="shared" ca="1" si="57"/>
        <v>0.62513884748688997</v>
      </c>
      <c r="AA70">
        <f t="shared" ca="1" si="57"/>
        <v>0.33167646763589564</v>
      </c>
      <c r="AB70">
        <f t="shared" ca="1" si="57"/>
        <v>0.23251936780850213</v>
      </c>
      <c r="AC70">
        <f t="shared" ca="1" si="57"/>
        <v>0.89367921751561452</v>
      </c>
      <c r="AD70">
        <f t="shared" ca="1" si="57"/>
        <v>0.40688723576095509</v>
      </c>
      <c r="AE70">
        <f t="shared" ca="1" si="57"/>
        <v>0.17256544619476033</v>
      </c>
      <c r="AF70">
        <f t="shared" ca="1" si="57"/>
        <v>0.50153360613515185</v>
      </c>
      <c r="AG70">
        <f t="shared" ca="1" si="57"/>
        <v>0.88300875033740134</v>
      </c>
      <c r="AH70">
        <f t="shared" ca="1" si="57"/>
        <v>0.76071535405890756</v>
      </c>
      <c r="AI70">
        <f t="shared" ca="1" si="57"/>
        <v>0.90776166147760595</v>
      </c>
      <c r="AJ70">
        <f t="shared" ca="1" si="58"/>
        <v>2.3203184139805155E-2</v>
      </c>
      <c r="AK70">
        <f t="shared" ca="1" si="58"/>
        <v>0.56437851185180643</v>
      </c>
      <c r="AL70">
        <f t="shared" ca="1" si="58"/>
        <v>0.36348121922705179</v>
      </c>
      <c r="AM70">
        <f t="shared" ca="1" si="58"/>
        <v>0.96704751885013396</v>
      </c>
      <c r="AN70">
        <f t="shared" ca="1" si="58"/>
        <v>0.97544613677786363</v>
      </c>
      <c r="AO70">
        <f t="shared" ca="1" si="58"/>
        <v>0.89104862717753019</v>
      </c>
      <c r="AP70">
        <f t="shared" ca="1" si="58"/>
        <v>0.33191002030461192</v>
      </c>
      <c r="AQ70">
        <f t="shared" ca="1" si="58"/>
        <v>0.70331942134980352</v>
      </c>
      <c r="AR70">
        <f t="shared" ca="1" si="58"/>
        <v>0.30282621552890743</v>
      </c>
      <c r="AS70">
        <f t="shared" ca="1" si="58"/>
        <v>0.19018768968657029</v>
      </c>
      <c r="AT70">
        <f t="shared" ca="1" si="58"/>
        <v>0.89833798831975931</v>
      </c>
    </row>
    <row r="71" spans="1:46" x14ac:dyDescent="0.35">
      <c r="A71" t="s">
        <v>52</v>
      </c>
      <c r="D71">
        <f ca="1">_xlfn.NORM.INV( RAND(),$B19*$C$2,'Hodgepodge of formulas'!$D$2 )</f>
        <v>1.0618350169884634</v>
      </c>
      <c r="E71">
        <f ca="1">_xlfn.NORM.INV( RAND(),$B19*$C$2,'Hodgepodge of formulas'!$D$2 )</f>
        <v>1.0303599152296654</v>
      </c>
      <c r="F71">
        <f ca="1">_xlfn.NORM.INV( RAND(),$B19*$C$2,'Hodgepodge of formulas'!$D$2 )</f>
        <v>1.0617290341069994</v>
      </c>
      <c r="G71">
        <f ca="1">_xlfn.NORM.INV( RAND(),$B19*$C$2,'Hodgepodge of formulas'!$D$2 )</f>
        <v>1.18673773797967</v>
      </c>
      <c r="H71">
        <f ca="1">_xlfn.NORM.INV( RAND(),$B19*$C$2,'Hodgepodge of formulas'!$D$2 )</f>
        <v>1.0534534556511184</v>
      </c>
      <c r="I71">
        <f ca="1">_xlfn.NORM.INV( RAND(),$B19*$C$2,'Hodgepodge of formulas'!$D$2 )</f>
        <v>1.0306438069971462</v>
      </c>
      <c r="J71">
        <f ca="1">_xlfn.NORM.INV( RAND(),$B19*$C$2,'Hodgepodge of formulas'!$D$2 )</f>
        <v>1.2384363670237075</v>
      </c>
      <c r="K71">
        <f ca="1">_xlfn.NORM.INV( RAND(),$B19*$C$2,'Hodgepodge of formulas'!$D$2 )</f>
        <v>1.2445069018543753</v>
      </c>
      <c r="L71">
        <f ca="1">_xlfn.NORM.INV( RAND(),$B19*$C$2,'Hodgepodge of formulas'!$D$2 )</f>
        <v>1.2083561677686363</v>
      </c>
      <c r="M71">
        <f ca="1">_xlfn.NORM.INV( RAND(),$B19*$C$2,'Hodgepodge of formulas'!$D$2 )</f>
        <v>1.2699496142796454</v>
      </c>
      <c r="N71">
        <f ca="1">_xlfn.NORM.INV( RAND(),$B19*$C$2,'Hodgepodge of formulas'!$D$2 )</f>
        <v>1.2226831513767094</v>
      </c>
      <c r="O71">
        <f ca="1">_xlfn.NORM.INV( RAND(),$B19*$C$2,'Hodgepodge of formulas'!$D$2 )</f>
        <v>1.2251898962219805</v>
      </c>
      <c r="P71">
        <f ca="1">_xlfn.NORM.INV( RAND(),$B19*$C$2,'Hodgepodge of formulas'!$D$2 )</f>
        <v>1.0849963583669673</v>
      </c>
      <c r="Q71">
        <f ca="1">_xlfn.NORM.INV( RAND(),$B19*$C$2,'Hodgepodge of formulas'!$D$2 )</f>
        <v>1.045952264233988</v>
      </c>
      <c r="R71">
        <f ca="1">_xlfn.NORM.INV( RAND(),$B19*$C$2,'Hodgepodge of formulas'!$D$2 )</f>
        <v>1.0275796058873181</v>
      </c>
      <c r="S71">
        <f ca="1">_xlfn.NORM.INV( RAND(),$B19*$C$2,'Hodgepodge of formulas'!$D$2 )</f>
        <v>1.0051071328073822</v>
      </c>
      <c r="T71">
        <f ca="1">_xlfn.NORM.INV( RAND(),$B19*$C$2,'Hodgepodge of formulas'!$D$2 )</f>
        <v>0.84253604986954445</v>
      </c>
      <c r="U71">
        <f ca="1">_xlfn.NORM.INV( RAND(),$B19*$C$2,'Hodgepodge of formulas'!$D$2 )</f>
        <v>0.97603998102236511</v>
      </c>
      <c r="V71">
        <f ca="1">_xlfn.NORM.INV( RAND(),$B19*$C$2,'Hodgepodge of formulas'!$D$2 )</f>
        <v>1.0297039581535454</v>
      </c>
      <c r="W71">
        <f ca="1">_xlfn.NORM.INV( RAND(),$B19*$C$2,'Hodgepodge of formulas'!$D$2 )</f>
        <v>1.035236404234646</v>
      </c>
      <c r="Y71" t="s">
        <v>52</v>
      </c>
      <c r="Z71">
        <f t="shared" ca="1" si="57"/>
        <v>0.58330392238488926</v>
      </c>
      <c r="AA71">
        <f t="shared" ca="1" si="57"/>
        <v>0.35830506893625813</v>
      </c>
      <c r="AB71">
        <f t="shared" ca="1" si="57"/>
        <v>0.6209453724903955</v>
      </c>
      <c r="AC71">
        <f t="shared" ca="1" si="57"/>
        <v>0.7524827449907332</v>
      </c>
      <c r="AD71">
        <f t="shared" ca="1" si="57"/>
        <v>0.89923294956282829</v>
      </c>
      <c r="AE71">
        <f t="shared" ca="1" si="57"/>
        <v>0.3810879293621704</v>
      </c>
      <c r="AF71">
        <f t="shared" ca="1" si="57"/>
        <v>0.40475269781424339</v>
      </c>
      <c r="AG71">
        <f t="shared" ca="1" si="57"/>
        <v>1.3115534140547558E-2</v>
      </c>
      <c r="AH71">
        <f t="shared" ca="1" si="57"/>
        <v>0.29105387724655774</v>
      </c>
      <c r="AI71">
        <f t="shared" ca="1" si="57"/>
        <v>0.69294394038688512</v>
      </c>
      <c r="AJ71">
        <f t="shared" ca="1" si="58"/>
        <v>0.23553794306860687</v>
      </c>
      <c r="AK71">
        <f t="shared" ca="1" si="58"/>
        <v>0.61102735178415513</v>
      </c>
      <c r="AL71">
        <f t="shared" ca="1" si="58"/>
        <v>5.6596239272179827E-2</v>
      </c>
      <c r="AM71">
        <f t="shared" ca="1" si="58"/>
        <v>0.1298581710290807</v>
      </c>
      <c r="AN71">
        <f t="shared" ca="1" si="58"/>
        <v>0.40885262624385166</v>
      </c>
      <c r="AO71">
        <f t="shared" ca="1" si="58"/>
        <v>0.53806405525062506</v>
      </c>
      <c r="AP71">
        <f t="shared" ca="1" si="58"/>
        <v>0.44095624402896572</v>
      </c>
      <c r="AQ71">
        <f t="shared" ca="1" si="58"/>
        <v>0.27890823551528221</v>
      </c>
      <c r="AR71">
        <f t="shared" ca="1" si="58"/>
        <v>0.99312836420109651</v>
      </c>
      <c r="AS71">
        <f t="shared" ca="1" si="58"/>
        <v>0.73776498538374036</v>
      </c>
      <c r="AT71">
        <f t="shared" ca="1" si="58"/>
        <v>0.9072440072674558</v>
      </c>
    </row>
    <row r="72" spans="1:46" x14ac:dyDescent="0.35">
      <c r="A72" t="s">
        <v>69</v>
      </c>
      <c r="D72">
        <f ca="1">_xlfn.NORM.INV( RAND(),$B20*$C$2,'Hodgepodge of formulas'!$D$2 )</f>
        <v>1.2608245640289828</v>
      </c>
      <c r="E72">
        <f ca="1">_xlfn.NORM.INV( RAND(),$B20*$C$2,'Hodgepodge of formulas'!$D$2 )</f>
        <v>0.9931087907948799</v>
      </c>
      <c r="F72">
        <f ca="1">_xlfn.NORM.INV( RAND(),$B20*$C$2,'Hodgepodge of formulas'!$D$2 )</f>
        <v>1.1608788269303274</v>
      </c>
      <c r="G72">
        <f ca="1">_xlfn.NORM.INV( RAND(),$B20*$C$2,'Hodgepodge of formulas'!$D$2 )</f>
        <v>1.0116058398227219</v>
      </c>
      <c r="H72">
        <f ca="1">_xlfn.NORM.INV( RAND(),$B20*$C$2,'Hodgepodge of formulas'!$D$2 )</f>
        <v>1.1112791596197462</v>
      </c>
      <c r="I72">
        <f ca="1">_xlfn.NORM.INV( RAND(),$B20*$C$2,'Hodgepodge of formulas'!$D$2 )</f>
        <v>1.1331220348919846</v>
      </c>
      <c r="J72">
        <f ca="1">_xlfn.NORM.INV( RAND(),$B20*$C$2,'Hodgepodge of formulas'!$D$2 )</f>
        <v>1.0803899557792942</v>
      </c>
      <c r="K72">
        <f ca="1">_xlfn.NORM.INV( RAND(),$B20*$C$2,'Hodgepodge of formulas'!$D$2 )</f>
        <v>1.1099608540637835</v>
      </c>
      <c r="L72">
        <f ca="1">_xlfn.NORM.INV( RAND(),$B20*$C$2,'Hodgepodge of formulas'!$D$2 )</f>
        <v>0.96877336189376151</v>
      </c>
      <c r="M72">
        <f ca="1">_xlfn.NORM.INV( RAND(),$B20*$C$2,'Hodgepodge of formulas'!$D$2 )</f>
        <v>1.1189461380182484</v>
      </c>
      <c r="N72">
        <f ca="1">_xlfn.NORM.INV( RAND(),$B20*$C$2,'Hodgepodge of formulas'!$D$2 )</f>
        <v>0.82387400526270493</v>
      </c>
      <c r="O72">
        <f ca="1">_xlfn.NORM.INV( RAND(),$B20*$C$2,'Hodgepodge of formulas'!$D$2 )</f>
        <v>1.064468625926108</v>
      </c>
      <c r="P72">
        <f ca="1">_xlfn.NORM.INV( RAND(),$B20*$C$2,'Hodgepodge of formulas'!$D$2 )</f>
        <v>1.1534071865900852</v>
      </c>
      <c r="Q72">
        <f ca="1">_xlfn.NORM.INV( RAND(),$B20*$C$2,'Hodgepodge of formulas'!$D$2 )</f>
        <v>1.0629992475527519</v>
      </c>
      <c r="R72">
        <f ca="1">_xlfn.NORM.INV( RAND(),$B20*$C$2,'Hodgepodge of formulas'!$D$2 )</f>
        <v>1.0019612220695702</v>
      </c>
      <c r="S72">
        <f ca="1">_xlfn.NORM.INV( RAND(),$B20*$C$2,'Hodgepodge of formulas'!$D$2 )</f>
        <v>1.031059728190995</v>
      </c>
      <c r="T72">
        <f ca="1">_xlfn.NORM.INV( RAND(),$B20*$C$2,'Hodgepodge of formulas'!$D$2 )</f>
        <v>1.0736473003072387</v>
      </c>
      <c r="U72">
        <f ca="1">_xlfn.NORM.INV( RAND(),$B20*$C$2,'Hodgepodge of formulas'!$D$2 )</f>
        <v>1.1444557425869517</v>
      </c>
      <c r="V72">
        <f ca="1">_xlfn.NORM.INV( RAND(),$B20*$C$2,'Hodgepodge of formulas'!$D$2 )</f>
        <v>1.0700151219593228</v>
      </c>
      <c r="W72">
        <f ca="1">_xlfn.NORM.INV( RAND(),$B20*$C$2,'Hodgepodge of formulas'!$D$2 )</f>
        <v>1.1170128087240936</v>
      </c>
      <c r="Y72" t="s">
        <v>69</v>
      </c>
      <c r="Z72">
        <f t="shared" ca="1" si="57"/>
        <v>0.56038464734816917</v>
      </c>
      <c r="AA72">
        <f t="shared" ca="1" si="57"/>
        <v>0.27422819834132106</v>
      </c>
      <c r="AB72">
        <f t="shared" ca="1" si="57"/>
        <v>0.72742952275599293</v>
      </c>
      <c r="AC72">
        <f t="shared" ca="1" si="57"/>
        <v>0.4060933833762479</v>
      </c>
      <c r="AD72">
        <f t="shared" ca="1" si="57"/>
        <v>0.78097870801656244</v>
      </c>
      <c r="AE72">
        <f t="shared" ca="1" si="57"/>
        <v>0.74428599018608621</v>
      </c>
      <c r="AF72">
        <f t="shared" ca="1" si="57"/>
        <v>0.86195005069093267</v>
      </c>
      <c r="AG72">
        <f t="shared" ca="1" si="57"/>
        <v>0.81362900657906412</v>
      </c>
      <c r="AH72">
        <f t="shared" ca="1" si="57"/>
        <v>0.52676198130786189</v>
      </c>
      <c r="AI72">
        <f t="shared" ca="1" si="57"/>
        <v>6.3679270211154493E-2</v>
      </c>
      <c r="AJ72">
        <f t="shared" ca="1" si="58"/>
        <v>0.62830867589720663</v>
      </c>
      <c r="AK72">
        <f t="shared" ca="1" si="58"/>
        <v>0.43413094476365655</v>
      </c>
      <c r="AL72">
        <f t="shared" ca="1" si="58"/>
        <v>4.7687776490348055E-2</v>
      </c>
      <c r="AM72">
        <f t="shared" ca="1" si="58"/>
        <v>0.4723651442321638</v>
      </c>
      <c r="AN72">
        <f t="shared" ca="1" si="58"/>
        <v>0.44150887826852114</v>
      </c>
      <c r="AO72">
        <f t="shared" ca="1" si="58"/>
        <v>0.19247402260847757</v>
      </c>
      <c r="AP72">
        <f t="shared" ca="1" si="58"/>
        <v>0.45208185871186113</v>
      </c>
      <c r="AQ72">
        <f t="shared" ca="1" si="58"/>
        <v>5.4850692706631565E-2</v>
      </c>
      <c r="AR72">
        <f t="shared" ca="1" si="58"/>
        <v>0.1041833630653678</v>
      </c>
      <c r="AS72">
        <f t="shared" ca="1" si="58"/>
        <v>0.60384812139544386</v>
      </c>
      <c r="AT72">
        <f t="shared" ca="1" si="58"/>
        <v>0.89481373344710646</v>
      </c>
    </row>
    <row r="73" spans="1:46" x14ac:dyDescent="0.35">
      <c r="A73" t="s">
        <v>70</v>
      </c>
      <c r="D73">
        <f ca="1">_xlfn.NORM.INV( RAND(),$B21*$C$2,'Hodgepodge of formulas'!$D$2 )</f>
        <v>1.1532927576063527</v>
      </c>
      <c r="E73">
        <f ca="1">_xlfn.NORM.INV( RAND(),$B21*$C$2,'Hodgepodge of formulas'!$D$2 )</f>
        <v>1.0029846627630283</v>
      </c>
      <c r="F73">
        <f ca="1">_xlfn.NORM.INV( RAND(),$B21*$C$2,'Hodgepodge of formulas'!$D$2 )</f>
        <v>1.0701873673341722</v>
      </c>
      <c r="G73">
        <f ca="1">_xlfn.NORM.INV( RAND(),$B21*$C$2,'Hodgepodge of formulas'!$D$2 )</f>
        <v>1.1043601634940332</v>
      </c>
      <c r="H73">
        <f ca="1">_xlfn.NORM.INV( RAND(),$B21*$C$2,'Hodgepodge of formulas'!$D$2 )</f>
        <v>1.098984697421604</v>
      </c>
      <c r="I73">
        <f ca="1">_xlfn.NORM.INV( RAND(),$B21*$C$2,'Hodgepodge of formulas'!$D$2 )</f>
        <v>1.0677149258604735</v>
      </c>
      <c r="J73">
        <f ca="1">_xlfn.NORM.INV( RAND(),$B21*$C$2,'Hodgepodge of formulas'!$D$2 )</f>
        <v>0.85633997665328987</v>
      </c>
      <c r="K73">
        <f ca="1">_xlfn.NORM.INV( RAND(),$B21*$C$2,'Hodgepodge of formulas'!$D$2 )</f>
        <v>0.98960023247798956</v>
      </c>
      <c r="L73">
        <f ca="1">_xlfn.NORM.INV( RAND(),$B21*$C$2,'Hodgepodge of formulas'!$D$2 )</f>
        <v>0.98986001791152756</v>
      </c>
      <c r="M73">
        <f ca="1">_xlfn.NORM.INV( RAND(),$B21*$C$2,'Hodgepodge of formulas'!$D$2 )</f>
        <v>1.2992216360331901</v>
      </c>
      <c r="N73">
        <f ca="1">_xlfn.NORM.INV( RAND(),$B21*$C$2,'Hodgepodge of formulas'!$D$2 )</f>
        <v>1.1934569934225807</v>
      </c>
      <c r="O73">
        <f ca="1">_xlfn.NORM.INV( RAND(),$B21*$C$2,'Hodgepodge of formulas'!$D$2 )</f>
        <v>1.0322489758672617</v>
      </c>
      <c r="P73">
        <f ca="1">_xlfn.NORM.INV( RAND(),$B21*$C$2,'Hodgepodge of formulas'!$D$2 )</f>
        <v>1.0610639632954326</v>
      </c>
      <c r="Q73">
        <f ca="1">_xlfn.NORM.INV( RAND(),$B21*$C$2,'Hodgepodge of formulas'!$D$2 )</f>
        <v>1.0576820420283852</v>
      </c>
      <c r="R73">
        <f ca="1">_xlfn.NORM.INV( RAND(),$B21*$C$2,'Hodgepodge of formulas'!$D$2 )</f>
        <v>1.1900980266807986</v>
      </c>
      <c r="S73">
        <f ca="1">_xlfn.NORM.INV( RAND(),$B21*$C$2,'Hodgepodge of formulas'!$D$2 )</f>
        <v>1.0312529078696329</v>
      </c>
      <c r="T73">
        <f ca="1">_xlfn.NORM.INV( RAND(),$B21*$C$2,'Hodgepodge of formulas'!$D$2 )</f>
        <v>0.9713540390445774</v>
      </c>
      <c r="U73">
        <f ca="1">_xlfn.NORM.INV( RAND(),$B21*$C$2,'Hodgepodge of formulas'!$D$2 )</f>
        <v>0.90726015568355045</v>
      </c>
      <c r="V73">
        <f ca="1">_xlfn.NORM.INV( RAND(),$B21*$C$2,'Hodgepodge of formulas'!$D$2 )</f>
        <v>1.1569232996462313</v>
      </c>
      <c r="W73">
        <f ca="1">_xlfn.NORM.INV( RAND(),$B21*$C$2,'Hodgepodge of formulas'!$D$2 )</f>
        <v>1.0162583809696066</v>
      </c>
      <c r="Y73" t="s">
        <v>70</v>
      </c>
      <c r="Z73">
        <f t="shared" ca="1" si="57"/>
        <v>0.31227887894411122</v>
      </c>
      <c r="AA73">
        <f t="shared" ca="1" si="57"/>
        <v>0.68388847938317032</v>
      </c>
      <c r="AB73">
        <f t="shared" ca="1" si="57"/>
        <v>6.0706738358223933E-2</v>
      </c>
      <c r="AC73">
        <f t="shared" ca="1" si="57"/>
        <v>0.83490131729411676</v>
      </c>
      <c r="AD73">
        <f t="shared" ca="1" si="57"/>
        <v>0.95616309941053812</v>
      </c>
      <c r="AE73">
        <f t="shared" ca="1" si="57"/>
        <v>0.51665829665560803</v>
      </c>
      <c r="AF73">
        <f t="shared" ca="1" si="57"/>
        <v>0.10875121385079234</v>
      </c>
      <c r="AG73">
        <f t="shared" ca="1" si="57"/>
        <v>0.62837321605430363</v>
      </c>
      <c r="AH73">
        <f t="shared" ca="1" si="57"/>
        <v>0.39937075652569898</v>
      </c>
      <c r="AI73">
        <f t="shared" ca="1" si="57"/>
        <v>0.61375514580408663</v>
      </c>
      <c r="AJ73">
        <f t="shared" ca="1" si="58"/>
        <v>0.36280714444242368</v>
      </c>
      <c r="AK73">
        <f t="shared" ca="1" si="58"/>
        <v>0.54459019389512209</v>
      </c>
      <c r="AL73">
        <f t="shared" ca="1" si="58"/>
        <v>0.16720693363747408</v>
      </c>
      <c r="AM73">
        <f t="shared" ca="1" si="58"/>
        <v>0.40489146292752665</v>
      </c>
      <c r="AN73">
        <f t="shared" ca="1" si="58"/>
        <v>0.58849505678540215</v>
      </c>
      <c r="AO73">
        <f t="shared" ca="1" si="58"/>
        <v>0.89707376766328761</v>
      </c>
      <c r="AP73">
        <f t="shared" ca="1" si="58"/>
        <v>0.22160054050084821</v>
      </c>
      <c r="AQ73">
        <f t="shared" ca="1" si="58"/>
        <v>0.15311146201112913</v>
      </c>
      <c r="AR73">
        <f t="shared" ca="1" si="58"/>
        <v>0.5050863643461585</v>
      </c>
      <c r="AS73">
        <f t="shared" ca="1" si="58"/>
        <v>0.69219361063510354</v>
      </c>
      <c r="AT73">
        <f t="shared" ca="1" si="58"/>
        <v>0.23983101000788498</v>
      </c>
    </row>
    <row r="74" spans="1:46" x14ac:dyDescent="0.35">
      <c r="A74" t="s">
        <v>48</v>
      </c>
      <c r="D74">
        <f ca="1">_xlfn.NORM.INV( RAND(),$B22*$C$2,'Hodgepodge of formulas'!$D$2 )</f>
        <v>1.0248609230108841</v>
      </c>
      <c r="E74">
        <f ca="1">_xlfn.NORM.INV( RAND(),$B22*$C$2,'Hodgepodge of formulas'!$D$2 )</f>
        <v>1.2351407767633222</v>
      </c>
      <c r="F74">
        <f ca="1">_xlfn.NORM.INV( RAND(),$B22*$C$2,'Hodgepodge of formulas'!$D$2 )</f>
        <v>1.2192600690231219</v>
      </c>
      <c r="G74">
        <f ca="1">_xlfn.NORM.INV( RAND(),$B22*$C$2,'Hodgepodge of formulas'!$D$2 )</f>
        <v>1.1798094701901491</v>
      </c>
      <c r="H74">
        <f ca="1">_xlfn.NORM.INV( RAND(),$B22*$C$2,'Hodgepodge of formulas'!$D$2 )</f>
        <v>1.1582559913950765</v>
      </c>
      <c r="I74">
        <f ca="1">_xlfn.NORM.INV( RAND(),$B22*$C$2,'Hodgepodge of formulas'!$D$2 )</f>
        <v>0.86811812437676306</v>
      </c>
      <c r="J74">
        <f ca="1">_xlfn.NORM.INV( RAND(),$B22*$C$2,'Hodgepodge of formulas'!$D$2 )</f>
        <v>1.0449200457266936</v>
      </c>
      <c r="K74">
        <f ca="1">_xlfn.NORM.INV( RAND(),$B22*$C$2,'Hodgepodge of formulas'!$D$2 )</f>
        <v>1.10483922343217</v>
      </c>
      <c r="L74">
        <f ca="1">_xlfn.NORM.INV( RAND(),$B22*$C$2,'Hodgepodge of formulas'!$D$2 )</f>
        <v>1.0737786250798418</v>
      </c>
      <c r="M74">
        <f ca="1">_xlfn.NORM.INV( RAND(),$B22*$C$2,'Hodgepodge of formulas'!$D$2 )</f>
        <v>1.1480695290023823</v>
      </c>
      <c r="N74">
        <f ca="1">_xlfn.NORM.INV( RAND(),$B22*$C$2,'Hodgepodge of formulas'!$D$2 )</f>
        <v>1.1363992641504257</v>
      </c>
      <c r="O74">
        <f ca="1">_xlfn.NORM.INV( RAND(),$B22*$C$2,'Hodgepodge of formulas'!$D$2 )</f>
        <v>1.0454281983040421</v>
      </c>
      <c r="P74">
        <f ca="1">_xlfn.NORM.INV( RAND(),$B22*$C$2,'Hodgepodge of formulas'!$D$2 )</f>
        <v>1.0436536669956553</v>
      </c>
      <c r="Q74">
        <f ca="1">_xlfn.NORM.INV( RAND(),$B22*$C$2,'Hodgepodge of formulas'!$D$2 )</f>
        <v>0.88545466048254129</v>
      </c>
      <c r="R74">
        <f ca="1">_xlfn.NORM.INV( RAND(),$B22*$C$2,'Hodgepodge of formulas'!$D$2 )</f>
        <v>1.1775932953290158</v>
      </c>
      <c r="S74">
        <f ca="1">_xlfn.NORM.INV( RAND(),$B22*$C$2,'Hodgepodge of formulas'!$D$2 )</f>
        <v>1.1049835452226395</v>
      </c>
      <c r="T74">
        <f ca="1">_xlfn.NORM.INV( RAND(),$B22*$C$2,'Hodgepodge of formulas'!$D$2 )</f>
        <v>1.1305472000731456</v>
      </c>
      <c r="U74">
        <f ca="1">_xlfn.NORM.INV( RAND(),$B22*$C$2,'Hodgepodge of formulas'!$D$2 )</f>
        <v>1.0915396448959975</v>
      </c>
      <c r="V74">
        <f ca="1">_xlfn.NORM.INV( RAND(),$B22*$C$2,'Hodgepodge of formulas'!$D$2 )</f>
        <v>1.0351394251224946</v>
      </c>
      <c r="W74">
        <f ca="1">_xlfn.NORM.INV( RAND(),$B22*$C$2,'Hodgepodge of formulas'!$D$2 )</f>
        <v>1.1100970469464395</v>
      </c>
      <c r="Y74" t="s">
        <v>48</v>
      </c>
      <c r="Z74">
        <f t="shared" ca="1" si="57"/>
        <v>0.35690132366140381</v>
      </c>
      <c r="AA74">
        <f t="shared" ca="1" si="57"/>
        <v>0.27628422655709173</v>
      </c>
      <c r="AB74">
        <f t="shared" ca="1" si="57"/>
        <v>0.72844654027473144</v>
      </c>
      <c r="AC74">
        <f t="shared" ca="1" si="57"/>
        <v>0.62174494734634989</v>
      </c>
      <c r="AD74">
        <f t="shared" ca="1" si="57"/>
        <v>0.84526069486066446</v>
      </c>
      <c r="AE74">
        <f t="shared" ca="1" si="57"/>
        <v>0.77973107496293026</v>
      </c>
      <c r="AF74">
        <f t="shared" ca="1" si="57"/>
        <v>0.93247080247704872</v>
      </c>
      <c r="AG74">
        <f t="shared" ca="1" si="57"/>
        <v>0.74587845995486879</v>
      </c>
      <c r="AH74">
        <f t="shared" ca="1" si="57"/>
        <v>0.40976834936726236</v>
      </c>
      <c r="AI74">
        <f t="shared" ca="1" si="57"/>
        <v>0.55024474845766014</v>
      </c>
      <c r="AJ74">
        <f t="shared" ca="1" si="58"/>
        <v>0.75305727313338355</v>
      </c>
      <c r="AK74">
        <f t="shared" ca="1" si="58"/>
        <v>0.49444522654301726</v>
      </c>
      <c r="AL74">
        <f t="shared" ca="1" si="58"/>
        <v>0.59649185936837568</v>
      </c>
      <c r="AM74">
        <f t="shared" ca="1" si="58"/>
        <v>0.9522754269584377</v>
      </c>
      <c r="AN74">
        <f t="shared" ca="1" si="58"/>
        <v>0.63283185710762113</v>
      </c>
      <c r="AO74">
        <f t="shared" ca="1" si="58"/>
        <v>0.38304266997319314</v>
      </c>
      <c r="AP74">
        <f t="shared" ca="1" si="58"/>
        <v>0.34231552421414801</v>
      </c>
      <c r="AQ74">
        <f t="shared" ca="1" si="58"/>
        <v>0.9562768912808941</v>
      </c>
      <c r="AR74">
        <f t="shared" ca="1" si="58"/>
        <v>0.66611262796472848</v>
      </c>
      <c r="AS74">
        <f t="shared" ca="1" si="58"/>
        <v>0.86275731525211941</v>
      </c>
      <c r="AT74">
        <f t="shared" ca="1" si="58"/>
        <v>0.19309409505864261</v>
      </c>
    </row>
    <row r="75" spans="1:46" x14ac:dyDescent="0.35">
      <c r="A75" t="s">
        <v>71</v>
      </c>
      <c r="D75">
        <f ca="1">_xlfn.NORM.INV( RAND(),$B23*$C$2,'Hodgepodge of formulas'!$D$2 )</f>
        <v>0.98402675023367481</v>
      </c>
      <c r="E75">
        <f ca="1">_xlfn.NORM.INV( RAND(),$B23*$C$2,'Hodgepodge of formulas'!$D$2 )</f>
        <v>1.1348164554063276</v>
      </c>
      <c r="F75">
        <f ca="1">_xlfn.NORM.INV( RAND(),$B23*$C$2,'Hodgepodge of formulas'!$D$2 )</f>
        <v>0.91517023724228708</v>
      </c>
      <c r="G75">
        <f ca="1">_xlfn.NORM.INV( RAND(),$B23*$C$2,'Hodgepodge of formulas'!$D$2 )</f>
        <v>1.2336775779976648</v>
      </c>
      <c r="H75">
        <f ca="1">_xlfn.NORM.INV( RAND(),$B23*$C$2,'Hodgepodge of formulas'!$D$2 )</f>
        <v>1.0408139174534987</v>
      </c>
      <c r="I75">
        <f ca="1">_xlfn.NORM.INV( RAND(),$B23*$C$2,'Hodgepodge of formulas'!$D$2 )</f>
        <v>1.1710749566953611</v>
      </c>
      <c r="J75">
        <f ca="1">_xlfn.NORM.INV( RAND(),$B23*$C$2,'Hodgepodge of formulas'!$D$2 )</f>
        <v>0.91436561276935169</v>
      </c>
      <c r="K75">
        <f ca="1">_xlfn.NORM.INV( RAND(),$B23*$C$2,'Hodgepodge of formulas'!$D$2 )</f>
        <v>1.1297296783669244</v>
      </c>
      <c r="L75">
        <f ca="1">_xlfn.NORM.INV( RAND(),$B23*$C$2,'Hodgepodge of formulas'!$D$2 )</f>
        <v>1.0402673246910064</v>
      </c>
      <c r="M75">
        <f ca="1">_xlfn.NORM.INV( RAND(),$B23*$C$2,'Hodgepodge of formulas'!$D$2 )</f>
        <v>1.0600954452828855</v>
      </c>
      <c r="N75">
        <f ca="1">_xlfn.NORM.INV( RAND(),$B23*$C$2,'Hodgepodge of formulas'!$D$2 )</f>
        <v>1.0769843567955122</v>
      </c>
      <c r="O75">
        <f ca="1">_xlfn.NORM.INV( RAND(),$B23*$C$2,'Hodgepodge of formulas'!$D$2 )</f>
        <v>0.88802381140263553</v>
      </c>
      <c r="P75">
        <f ca="1">_xlfn.NORM.INV( RAND(),$B23*$C$2,'Hodgepodge of formulas'!$D$2 )</f>
        <v>1.1599833310428342</v>
      </c>
      <c r="Q75">
        <f ca="1">_xlfn.NORM.INV( RAND(),$B23*$C$2,'Hodgepodge of formulas'!$D$2 )</f>
        <v>0.85982240804853771</v>
      </c>
      <c r="R75">
        <f ca="1">_xlfn.NORM.INV( RAND(),$B23*$C$2,'Hodgepodge of formulas'!$D$2 )</f>
        <v>0.96058581357294137</v>
      </c>
      <c r="S75">
        <f ca="1">_xlfn.NORM.INV( RAND(),$B23*$C$2,'Hodgepodge of formulas'!$D$2 )</f>
        <v>1.060274929053667</v>
      </c>
      <c r="T75">
        <f ca="1">_xlfn.NORM.INV( RAND(),$B23*$C$2,'Hodgepodge of formulas'!$D$2 )</f>
        <v>1.0565601310681572</v>
      </c>
      <c r="U75">
        <f ca="1">_xlfn.NORM.INV( RAND(),$B23*$C$2,'Hodgepodge of formulas'!$D$2 )</f>
        <v>0.98294360440492223</v>
      </c>
      <c r="V75">
        <f ca="1">_xlfn.NORM.INV( RAND(),$B23*$C$2,'Hodgepodge of formulas'!$D$2 )</f>
        <v>0.98453313103980367</v>
      </c>
      <c r="W75">
        <f ca="1">_xlfn.NORM.INV( RAND(),$B23*$C$2,'Hodgepodge of formulas'!$D$2 )</f>
        <v>0.97048911401653704</v>
      </c>
      <c r="Y75" t="s">
        <v>71</v>
      </c>
      <c r="Z75">
        <f t="shared" ca="1" si="57"/>
        <v>0.80949585760364373</v>
      </c>
      <c r="AA75">
        <f t="shared" ca="1" si="57"/>
        <v>0.15993779239974071</v>
      </c>
      <c r="AB75">
        <f t="shared" ca="1" si="57"/>
        <v>0.90065767016385989</v>
      </c>
      <c r="AC75">
        <f t="shared" ca="1" si="57"/>
        <v>5.9381464907231507E-2</v>
      </c>
      <c r="AD75">
        <f t="shared" ca="1" si="57"/>
        <v>0.81955352839831064</v>
      </c>
      <c r="AE75">
        <f t="shared" ca="1" si="57"/>
        <v>0.4252516902460638</v>
      </c>
      <c r="AF75">
        <f t="shared" ca="1" si="57"/>
        <v>0.45616394040923747</v>
      </c>
      <c r="AG75">
        <f t="shared" ca="1" si="57"/>
        <v>0.82576705524634264</v>
      </c>
      <c r="AH75">
        <f t="shared" ca="1" si="57"/>
        <v>0.87432316220937845</v>
      </c>
      <c r="AI75">
        <f t="shared" ca="1" si="57"/>
        <v>0.68055482226375341</v>
      </c>
      <c r="AJ75">
        <f t="shared" ca="1" si="58"/>
        <v>0.33299866023162261</v>
      </c>
      <c r="AK75">
        <f t="shared" ca="1" si="58"/>
        <v>0.34285010889137779</v>
      </c>
      <c r="AL75">
        <f t="shared" ca="1" si="58"/>
        <v>0.97338565911283537</v>
      </c>
      <c r="AM75">
        <f t="shared" ca="1" si="58"/>
        <v>0.39575364257771883</v>
      </c>
      <c r="AN75">
        <f t="shared" ca="1" si="58"/>
        <v>0.29526599679128451</v>
      </c>
      <c r="AO75">
        <f t="shared" ca="1" si="58"/>
        <v>0.85261253218529642</v>
      </c>
      <c r="AP75">
        <f t="shared" ca="1" si="58"/>
        <v>0.46867566553323559</v>
      </c>
      <c r="AQ75">
        <f t="shared" ca="1" si="58"/>
        <v>0.47684418743054457</v>
      </c>
      <c r="AR75">
        <f t="shared" ca="1" si="58"/>
        <v>0.10737005961479051</v>
      </c>
      <c r="AS75">
        <f t="shared" ca="1" si="58"/>
        <v>0.23431404847380766</v>
      </c>
      <c r="AT75">
        <f t="shared" ca="1" si="58"/>
        <v>0.79823446319213853</v>
      </c>
    </row>
    <row r="76" spans="1:46" x14ac:dyDescent="0.35">
      <c r="A76" t="s">
        <v>72</v>
      </c>
      <c r="D76">
        <f ca="1">_xlfn.NORM.INV( RAND(),$B24*$C$2,'Hodgepodge of formulas'!$D$2 )</f>
        <v>0.9519804451148689</v>
      </c>
      <c r="E76">
        <f ca="1">_xlfn.NORM.INV( RAND(),$B24*$C$2,'Hodgepodge of formulas'!$D$2 )</f>
        <v>1.0795655313315269</v>
      </c>
      <c r="F76">
        <f ca="1">_xlfn.NORM.INV( RAND(),$B24*$C$2,'Hodgepodge of formulas'!$D$2 )</f>
        <v>1.0639257481414504</v>
      </c>
      <c r="G76">
        <f ca="1">_xlfn.NORM.INV( RAND(),$B24*$C$2,'Hodgepodge of formulas'!$D$2 )</f>
        <v>1.0038722693399122</v>
      </c>
      <c r="H76">
        <f ca="1">_xlfn.NORM.INV( RAND(),$B24*$C$2,'Hodgepodge of formulas'!$D$2 )</f>
        <v>1.2278450446638827</v>
      </c>
      <c r="I76">
        <f ca="1">_xlfn.NORM.INV( RAND(),$B24*$C$2,'Hodgepodge of formulas'!$D$2 )</f>
        <v>1.1846920599927255</v>
      </c>
      <c r="J76">
        <f ca="1">_xlfn.NORM.INV( RAND(),$B24*$C$2,'Hodgepodge of formulas'!$D$2 )</f>
        <v>1.1306181038741236</v>
      </c>
      <c r="K76">
        <f ca="1">_xlfn.NORM.INV( RAND(),$B24*$C$2,'Hodgepodge of formulas'!$D$2 )</f>
        <v>1.1620206457468338</v>
      </c>
      <c r="L76">
        <f ca="1">_xlfn.NORM.INV( RAND(),$B24*$C$2,'Hodgepodge of formulas'!$D$2 )</f>
        <v>1.091548343558663</v>
      </c>
      <c r="M76">
        <f ca="1">_xlfn.NORM.INV( RAND(),$B24*$C$2,'Hodgepodge of formulas'!$D$2 )</f>
        <v>1.0835878476728018</v>
      </c>
      <c r="N76">
        <f ca="1">_xlfn.NORM.INV( RAND(),$B24*$C$2,'Hodgepodge of formulas'!$D$2 )</f>
        <v>1.159472178327086</v>
      </c>
      <c r="O76">
        <f ca="1">_xlfn.NORM.INV( RAND(),$B24*$C$2,'Hodgepodge of formulas'!$D$2 )</f>
        <v>1.1159749388016313</v>
      </c>
      <c r="P76">
        <f ca="1">_xlfn.NORM.INV( RAND(),$B24*$C$2,'Hodgepodge of formulas'!$D$2 )</f>
        <v>1.0027606563894587</v>
      </c>
      <c r="Q76">
        <f ca="1">_xlfn.NORM.INV( RAND(),$B24*$C$2,'Hodgepodge of formulas'!$D$2 )</f>
        <v>0.95835971025787414</v>
      </c>
      <c r="R76">
        <f ca="1">_xlfn.NORM.INV( RAND(),$B24*$C$2,'Hodgepodge of formulas'!$D$2 )</f>
        <v>1.0950227722115675</v>
      </c>
      <c r="S76">
        <f ca="1">_xlfn.NORM.INV( RAND(),$B24*$C$2,'Hodgepodge of formulas'!$D$2 )</f>
        <v>1.019446418500352</v>
      </c>
      <c r="T76">
        <f ca="1">_xlfn.NORM.INV( RAND(),$B24*$C$2,'Hodgepodge of formulas'!$D$2 )</f>
        <v>1.1913866329904594</v>
      </c>
      <c r="U76">
        <f ca="1">_xlfn.NORM.INV( RAND(),$B24*$C$2,'Hodgepodge of formulas'!$D$2 )</f>
        <v>1.035575757177525</v>
      </c>
      <c r="V76">
        <f ca="1">_xlfn.NORM.INV( RAND(),$B24*$C$2,'Hodgepodge of formulas'!$D$2 )</f>
        <v>1.1287739256230751</v>
      </c>
      <c r="W76">
        <f ca="1">_xlfn.NORM.INV( RAND(),$B24*$C$2,'Hodgepodge of formulas'!$D$2 )</f>
        <v>1.1191324983585487</v>
      </c>
      <c r="Y76" t="s">
        <v>72</v>
      </c>
      <c r="Z76">
        <f t="shared" ca="1" si="57"/>
        <v>0.4666740051705679</v>
      </c>
      <c r="AA76">
        <f t="shared" ca="1" si="57"/>
        <v>4.3262535009867986E-2</v>
      </c>
      <c r="AB76">
        <f t="shared" ca="1" si="57"/>
        <v>0.77799361798705191</v>
      </c>
      <c r="AC76">
        <f t="shared" ca="1" si="57"/>
        <v>0.3590161442998091</v>
      </c>
      <c r="AD76">
        <f t="shared" ca="1" si="57"/>
        <v>0.31428241791006717</v>
      </c>
      <c r="AE76">
        <f t="shared" ca="1" si="57"/>
        <v>0.15757145649048299</v>
      </c>
      <c r="AF76">
        <f t="shared" ca="1" si="57"/>
        <v>3.2080090614686307E-2</v>
      </c>
      <c r="AG76">
        <f t="shared" ca="1" si="57"/>
        <v>0.96595273345705013</v>
      </c>
      <c r="AH76">
        <f t="shared" ca="1" si="57"/>
        <v>0.68785830373584023</v>
      </c>
      <c r="AI76">
        <f t="shared" ca="1" si="57"/>
        <v>0.72693223755012726</v>
      </c>
      <c r="AJ76">
        <f t="shared" ca="1" si="58"/>
        <v>0.21791224893671945</v>
      </c>
      <c r="AK76">
        <f t="shared" ca="1" si="58"/>
        <v>0.91611309752120651</v>
      </c>
      <c r="AL76">
        <f t="shared" ca="1" si="58"/>
        <v>0.65848373779942704</v>
      </c>
      <c r="AM76">
        <f t="shared" ca="1" si="58"/>
        <v>0.79719879632548141</v>
      </c>
      <c r="AN76">
        <f t="shared" ca="1" si="58"/>
        <v>0.8037956008453554</v>
      </c>
      <c r="AO76">
        <f t="shared" ca="1" si="58"/>
        <v>2.5605004163035128E-3</v>
      </c>
      <c r="AP76">
        <f t="shared" ca="1" si="58"/>
        <v>0.90303209757129899</v>
      </c>
      <c r="AQ76">
        <f t="shared" ca="1" si="58"/>
        <v>0.56045164515346024</v>
      </c>
      <c r="AR76">
        <f t="shared" ca="1" si="58"/>
        <v>0.18965485269515414</v>
      </c>
      <c r="AS76">
        <f t="shared" ca="1" si="58"/>
        <v>0.37089599532670925</v>
      </c>
      <c r="AT76">
        <f t="shared" ca="1" si="58"/>
        <v>0.34459003065435689</v>
      </c>
    </row>
    <row r="77" spans="1:46" x14ac:dyDescent="0.35">
      <c r="A77" t="s">
        <v>73</v>
      </c>
      <c r="D77">
        <f ca="1">_xlfn.NORM.INV( RAND(),$B25*$C$2,'Hodgepodge of formulas'!$D$2 )</f>
        <v>0.9910849613531646</v>
      </c>
      <c r="E77">
        <f ca="1">_xlfn.NORM.INV( RAND(),$B25*$C$2,'Hodgepodge of formulas'!$D$2 )</f>
        <v>0.99328704335444551</v>
      </c>
      <c r="F77">
        <f ca="1">_xlfn.NORM.INV( RAND(),$B25*$C$2,'Hodgepodge of formulas'!$D$2 )</f>
        <v>1.0477709967989306</v>
      </c>
      <c r="G77">
        <f ca="1">_xlfn.NORM.INV( RAND(),$B25*$C$2,'Hodgepodge of formulas'!$D$2 )</f>
        <v>1.0980054019765768</v>
      </c>
      <c r="H77">
        <f ca="1">_xlfn.NORM.INV( RAND(),$B25*$C$2,'Hodgepodge of formulas'!$D$2 )</f>
        <v>1.1592424232701863</v>
      </c>
      <c r="I77">
        <f ca="1">_xlfn.NORM.INV( RAND(),$B25*$C$2,'Hodgepodge of formulas'!$D$2 )</f>
        <v>0.93103919312866745</v>
      </c>
      <c r="J77">
        <f ca="1">_xlfn.NORM.INV( RAND(),$B25*$C$2,'Hodgepodge of formulas'!$D$2 )</f>
        <v>1.0245440808861574</v>
      </c>
      <c r="K77">
        <f ca="1">_xlfn.NORM.INV( RAND(),$B25*$C$2,'Hodgepodge of formulas'!$D$2 )</f>
        <v>0.96876000683709451</v>
      </c>
      <c r="L77">
        <f ca="1">_xlfn.NORM.INV( RAND(),$B25*$C$2,'Hodgepodge of formulas'!$D$2 )</f>
        <v>1.1252301512378415</v>
      </c>
      <c r="M77">
        <f ca="1">_xlfn.NORM.INV( RAND(),$B25*$C$2,'Hodgepodge of formulas'!$D$2 )</f>
        <v>0.8692741078147187</v>
      </c>
      <c r="N77">
        <f ca="1">_xlfn.NORM.INV( RAND(),$B25*$C$2,'Hodgepodge of formulas'!$D$2 )</f>
        <v>1.1085243904792834</v>
      </c>
      <c r="O77">
        <f ca="1">_xlfn.NORM.INV( RAND(),$B25*$C$2,'Hodgepodge of formulas'!$D$2 )</f>
        <v>1.033749241815894</v>
      </c>
      <c r="P77">
        <f ca="1">_xlfn.NORM.INV( RAND(),$B25*$C$2,'Hodgepodge of formulas'!$D$2 )</f>
        <v>1.0825081935254603</v>
      </c>
      <c r="Q77">
        <f ca="1">_xlfn.NORM.INV( RAND(),$B25*$C$2,'Hodgepodge of formulas'!$D$2 )</f>
        <v>0.99971393527358288</v>
      </c>
      <c r="R77">
        <f ca="1">_xlfn.NORM.INV( RAND(),$B25*$C$2,'Hodgepodge of formulas'!$D$2 )</f>
        <v>0.80900768525969569</v>
      </c>
      <c r="S77">
        <f ca="1">_xlfn.NORM.INV( RAND(),$B25*$C$2,'Hodgepodge of formulas'!$D$2 )</f>
        <v>1.1558178006111137</v>
      </c>
      <c r="T77">
        <f ca="1">_xlfn.NORM.INV( RAND(),$B25*$C$2,'Hodgepodge of formulas'!$D$2 )</f>
        <v>0.9479932863244751</v>
      </c>
      <c r="U77">
        <f ca="1">_xlfn.NORM.INV( RAND(),$B25*$C$2,'Hodgepodge of formulas'!$D$2 )</f>
        <v>1.1850723975441411</v>
      </c>
      <c r="V77">
        <f ca="1">_xlfn.NORM.INV( RAND(),$B25*$C$2,'Hodgepodge of formulas'!$D$2 )</f>
        <v>1.0276833876031133</v>
      </c>
      <c r="W77">
        <f ca="1">_xlfn.NORM.INV( RAND(),$B25*$C$2,'Hodgepodge of formulas'!$D$2 )</f>
        <v>1.0585050963118108</v>
      </c>
      <c r="Y77" t="s">
        <v>73</v>
      </c>
      <c r="Z77">
        <f t="shared" ca="1" si="57"/>
        <v>0.39809279566690681</v>
      </c>
      <c r="AA77">
        <f t="shared" ca="1" si="57"/>
        <v>0.69064897525056934</v>
      </c>
      <c r="AB77">
        <f t="shared" ca="1" si="57"/>
        <v>0.92144489795389339</v>
      </c>
      <c r="AC77">
        <f t="shared" ca="1" si="57"/>
        <v>0.44912805182460502</v>
      </c>
      <c r="AD77">
        <f t="shared" ca="1" si="57"/>
        <v>9.028456275763308E-2</v>
      </c>
      <c r="AE77">
        <f t="shared" ca="1" si="57"/>
        <v>0.48620307112648309</v>
      </c>
      <c r="AF77">
        <f t="shared" ca="1" si="57"/>
        <v>0.30940935320227603</v>
      </c>
      <c r="AG77">
        <f t="shared" ca="1" si="57"/>
        <v>0.44641578845873653</v>
      </c>
      <c r="AH77">
        <f t="shared" ca="1" si="57"/>
        <v>0.58707350056631491</v>
      </c>
      <c r="AI77">
        <f t="shared" ca="1" si="57"/>
        <v>8.9797608981748822E-2</v>
      </c>
      <c r="AJ77">
        <f t="shared" ca="1" si="58"/>
        <v>0.6587125181819331</v>
      </c>
      <c r="AK77">
        <f t="shared" ca="1" si="58"/>
        <v>0.10368124939245515</v>
      </c>
      <c r="AL77">
        <f t="shared" ca="1" si="58"/>
        <v>0.2278449235276977</v>
      </c>
      <c r="AM77">
        <f t="shared" ca="1" si="58"/>
        <v>0.67826149828882965</v>
      </c>
      <c r="AN77">
        <f t="shared" ca="1" si="58"/>
        <v>0.76113237741782358</v>
      </c>
      <c r="AO77">
        <f t="shared" ca="1" si="58"/>
        <v>0.67475119251041293</v>
      </c>
      <c r="AP77">
        <f t="shared" ca="1" si="58"/>
        <v>0.19631397598827816</v>
      </c>
      <c r="AQ77">
        <f t="shared" ca="1" si="58"/>
        <v>0.41837692806623361</v>
      </c>
      <c r="AR77">
        <f t="shared" ca="1" si="58"/>
        <v>0.18836670514446385</v>
      </c>
      <c r="AS77">
        <f t="shared" ca="1" si="58"/>
        <v>0.50403874568170892</v>
      </c>
      <c r="AT77">
        <f t="shared" ca="1" si="58"/>
        <v>0.26967065882107055</v>
      </c>
    </row>
    <row r="78" spans="1:46" x14ac:dyDescent="0.35">
      <c r="A78" t="s">
        <v>74</v>
      </c>
      <c r="D78">
        <f ca="1">_xlfn.NORM.INV( RAND(),$B26*$C$2,'Hodgepodge of formulas'!$D$2 )</f>
        <v>1.0136624608027811</v>
      </c>
      <c r="E78">
        <f ca="1">_xlfn.NORM.INV( RAND(),$B26*$C$2,'Hodgepodge of formulas'!$D$2 )</f>
        <v>1.0654876282719019</v>
      </c>
      <c r="F78">
        <f ca="1">_xlfn.NORM.INV( RAND(),$B26*$C$2,'Hodgepodge of formulas'!$D$2 )</f>
        <v>1.0556734362820377</v>
      </c>
      <c r="G78">
        <f ca="1">_xlfn.NORM.INV( RAND(),$B26*$C$2,'Hodgepodge of formulas'!$D$2 )</f>
        <v>1.0669139853601743</v>
      </c>
      <c r="H78">
        <f ca="1">_xlfn.NORM.INV( RAND(),$B26*$C$2,'Hodgepodge of formulas'!$D$2 )</f>
        <v>1.0432594796175243</v>
      </c>
      <c r="I78">
        <f ca="1">_xlfn.NORM.INV( RAND(),$B26*$C$2,'Hodgepodge of formulas'!$D$2 )</f>
        <v>1.1152507989100429</v>
      </c>
      <c r="J78">
        <f ca="1">_xlfn.NORM.INV( RAND(),$B26*$C$2,'Hodgepodge of formulas'!$D$2 )</f>
        <v>1.0500796179385186</v>
      </c>
      <c r="K78">
        <f ca="1">_xlfn.NORM.INV( RAND(),$B26*$C$2,'Hodgepodge of formulas'!$D$2 )</f>
        <v>0.97546049144677394</v>
      </c>
      <c r="L78">
        <f ca="1">_xlfn.NORM.INV( RAND(),$B26*$C$2,'Hodgepodge of formulas'!$D$2 )</f>
        <v>1.076774655733399</v>
      </c>
      <c r="M78">
        <f ca="1">_xlfn.NORM.INV( RAND(),$B26*$C$2,'Hodgepodge of formulas'!$D$2 )</f>
        <v>1.0527038855867945</v>
      </c>
      <c r="N78">
        <f ca="1">_xlfn.NORM.INV( RAND(),$B26*$C$2,'Hodgepodge of formulas'!$D$2 )</f>
        <v>0.86259087288106451</v>
      </c>
      <c r="O78">
        <f ca="1">_xlfn.NORM.INV( RAND(),$B26*$C$2,'Hodgepodge of formulas'!$D$2 )</f>
        <v>1.0493851267362857</v>
      </c>
      <c r="P78">
        <f ca="1">_xlfn.NORM.INV( RAND(),$B26*$C$2,'Hodgepodge of formulas'!$D$2 )</f>
        <v>0.87248416866836609</v>
      </c>
      <c r="Q78">
        <f ca="1">_xlfn.NORM.INV( RAND(),$B26*$C$2,'Hodgepodge of formulas'!$D$2 )</f>
        <v>1.0771253294260132</v>
      </c>
      <c r="R78">
        <f ca="1">_xlfn.NORM.INV( RAND(),$B26*$C$2,'Hodgepodge of formulas'!$D$2 )</f>
        <v>1.1077884429142413</v>
      </c>
      <c r="S78">
        <f ca="1">_xlfn.NORM.INV( RAND(),$B26*$C$2,'Hodgepodge of formulas'!$D$2 )</f>
        <v>1.1484007704167758</v>
      </c>
      <c r="T78">
        <f ca="1">_xlfn.NORM.INV( RAND(),$B26*$C$2,'Hodgepodge of formulas'!$D$2 )</f>
        <v>0.93292237855302307</v>
      </c>
      <c r="U78">
        <f ca="1">_xlfn.NORM.INV( RAND(),$B26*$C$2,'Hodgepodge of formulas'!$D$2 )</f>
        <v>1.1370795227582431</v>
      </c>
      <c r="V78">
        <f ca="1">_xlfn.NORM.INV( RAND(),$B26*$C$2,'Hodgepodge of formulas'!$D$2 )</f>
        <v>0.93480171914791821</v>
      </c>
      <c r="W78">
        <f ca="1">_xlfn.NORM.INV( RAND(),$B26*$C$2,'Hodgepodge of formulas'!$D$2 )</f>
        <v>1.1117192426042755</v>
      </c>
      <c r="Y78" t="s">
        <v>74</v>
      </c>
      <c r="Z78">
        <f t="shared" ref="Z78:AI87" ca="1" si="59">RAND()</f>
        <v>0.76937491206150999</v>
      </c>
      <c r="AA78">
        <f t="shared" ca="1" si="59"/>
        <v>0.80546563497386892</v>
      </c>
      <c r="AB78">
        <f t="shared" ca="1" si="59"/>
        <v>5.8119774809619051E-2</v>
      </c>
      <c r="AC78">
        <f t="shared" ca="1" si="59"/>
        <v>0.71433277502918313</v>
      </c>
      <c r="AD78">
        <f t="shared" ca="1" si="59"/>
        <v>0.37858946221324985</v>
      </c>
      <c r="AE78">
        <f t="shared" ca="1" si="59"/>
        <v>9.5883402450988142E-2</v>
      </c>
      <c r="AF78">
        <f t="shared" ca="1" si="59"/>
        <v>0.9059583968075966</v>
      </c>
      <c r="AG78">
        <f t="shared" ca="1" si="59"/>
        <v>0.79962024272007182</v>
      </c>
      <c r="AH78">
        <f t="shared" ca="1" si="59"/>
        <v>0.73507177521166811</v>
      </c>
      <c r="AI78">
        <f t="shared" ca="1" si="59"/>
        <v>0.40727514910017015</v>
      </c>
      <c r="AJ78">
        <f t="shared" ref="AJ78:AT87" ca="1" si="60">RAND()</f>
        <v>0.21509245945130451</v>
      </c>
      <c r="AK78">
        <f t="shared" ca="1" si="60"/>
        <v>0.20277252863433537</v>
      </c>
      <c r="AL78">
        <f t="shared" ca="1" si="60"/>
        <v>0.24982344970996406</v>
      </c>
      <c r="AM78">
        <f t="shared" ca="1" si="60"/>
        <v>0.94423901197747273</v>
      </c>
      <c r="AN78">
        <f t="shared" ca="1" si="60"/>
        <v>0.80469814463362488</v>
      </c>
      <c r="AO78">
        <f t="shared" ca="1" si="60"/>
        <v>0.85368348986808118</v>
      </c>
      <c r="AP78">
        <f t="shared" ca="1" si="60"/>
        <v>0.14309702369965827</v>
      </c>
      <c r="AQ78">
        <f t="shared" ca="1" si="60"/>
        <v>0.86654063267335657</v>
      </c>
      <c r="AR78">
        <f t="shared" ca="1" si="60"/>
        <v>0.69788238044323148</v>
      </c>
      <c r="AS78">
        <f t="shared" ca="1" si="60"/>
        <v>0.75608989063811116</v>
      </c>
      <c r="AT78">
        <f t="shared" ca="1" si="60"/>
        <v>0.79317900882002812</v>
      </c>
    </row>
    <row r="79" spans="1:46" x14ac:dyDescent="0.35">
      <c r="A79" t="s">
        <v>50</v>
      </c>
      <c r="D79">
        <f ca="1">_xlfn.NORM.INV( RAND(),$B27*$C$2,'Hodgepodge of formulas'!$D$2 )</f>
        <v>1.0167474166306745</v>
      </c>
      <c r="E79">
        <f ca="1">_xlfn.NORM.INV( RAND(),$B27*$C$2,'Hodgepodge of formulas'!$D$2 )</f>
        <v>0.91971371524142087</v>
      </c>
      <c r="F79">
        <f ca="1">_xlfn.NORM.INV( RAND(),$B27*$C$2,'Hodgepodge of formulas'!$D$2 )</f>
        <v>1.0012165333230141</v>
      </c>
      <c r="G79">
        <f ca="1">_xlfn.NORM.INV( RAND(),$B27*$C$2,'Hodgepodge of formulas'!$D$2 )</f>
        <v>1.0841322800923536</v>
      </c>
      <c r="H79">
        <f ca="1">_xlfn.NORM.INV( RAND(),$B27*$C$2,'Hodgepodge of formulas'!$D$2 )</f>
        <v>1.0361629134408683</v>
      </c>
      <c r="I79">
        <f ca="1">_xlfn.NORM.INV( RAND(),$B27*$C$2,'Hodgepodge of formulas'!$D$2 )</f>
        <v>1.1114616530961747</v>
      </c>
      <c r="J79">
        <f ca="1">_xlfn.NORM.INV( RAND(),$B27*$C$2,'Hodgepodge of formulas'!$D$2 )</f>
        <v>0.9257980499529247</v>
      </c>
      <c r="K79">
        <f ca="1">_xlfn.NORM.INV( RAND(),$B27*$C$2,'Hodgepodge of formulas'!$D$2 )</f>
        <v>1.0501474412737253</v>
      </c>
      <c r="L79">
        <f ca="1">_xlfn.NORM.INV( RAND(),$B27*$C$2,'Hodgepodge of formulas'!$D$2 )</f>
        <v>1.1313509621672877</v>
      </c>
      <c r="M79">
        <f ca="1">_xlfn.NORM.INV( RAND(),$B27*$C$2,'Hodgepodge of formulas'!$D$2 )</f>
        <v>1.0385218462519619</v>
      </c>
      <c r="N79">
        <f ca="1">_xlfn.NORM.INV( RAND(),$B27*$C$2,'Hodgepodge of formulas'!$D$2 )</f>
        <v>0.98863518817098206</v>
      </c>
      <c r="O79">
        <f ca="1">_xlfn.NORM.INV( RAND(),$B27*$C$2,'Hodgepodge of formulas'!$D$2 )</f>
        <v>1.0845097356986106</v>
      </c>
      <c r="P79">
        <f ca="1">_xlfn.NORM.INV( RAND(),$B27*$C$2,'Hodgepodge of formulas'!$D$2 )</f>
        <v>1.1598310280272555</v>
      </c>
      <c r="Q79">
        <f ca="1">_xlfn.NORM.INV( RAND(),$B27*$C$2,'Hodgepodge of formulas'!$D$2 )</f>
        <v>1.0359131504466705</v>
      </c>
      <c r="R79">
        <f ca="1">_xlfn.NORM.INV( RAND(),$B27*$C$2,'Hodgepodge of formulas'!$D$2 )</f>
        <v>0.85593563319890276</v>
      </c>
      <c r="S79">
        <f ca="1">_xlfn.NORM.INV( RAND(),$B27*$C$2,'Hodgepodge of formulas'!$D$2 )</f>
        <v>1.0774619995141788</v>
      </c>
      <c r="T79">
        <f ca="1">_xlfn.NORM.INV( RAND(),$B27*$C$2,'Hodgepodge of formulas'!$D$2 )</f>
        <v>1.0691338456690265</v>
      </c>
      <c r="U79">
        <f ca="1">_xlfn.NORM.INV( RAND(),$B27*$C$2,'Hodgepodge of formulas'!$D$2 )</f>
        <v>1.0063134803709239</v>
      </c>
      <c r="V79">
        <f ca="1">_xlfn.NORM.INV( RAND(),$B27*$C$2,'Hodgepodge of formulas'!$D$2 )</f>
        <v>1.1791199473283309</v>
      </c>
      <c r="W79">
        <f ca="1">_xlfn.NORM.INV( RAND(),$B27*$C$2,'Hodgepodge of formulas'!$D$2 )</f>
        <v>0.99048031773125711</v>
      </c>
      <c r="Y79" t="s">
        <v>50</v>
      </c>
      <c r="Z79">
        <f t="shared" ca="1" si="59"/>
        <v>4.3882227039730992E-3</v>
      </c>
      <c r="AA79">
        <f t="shared" ca="1" si="59"/>
        <v>2.4169245475931911E-2</v>
      </c>
      <c r="AB79">
        <f t="shared" ca="1" si="59"/>
        <v>0.46033170301466952</v>
      </c>
      <c r="AC79">
        <f t="shared" ca="1" si="59"/>
        <v>0.41222286165797473</v>
      </c>
      <c r="AD79">
        <f t="shared" ca="1" si="59"/>
        <v>0.41552635272487448</v>
      </c>
      <c r="AE79">
        <f t="shared" ca="1" si="59"/>
        <v>0.25593654140989541</v>
      </c>
      <c r="AF79">
        <f t="shared" ca="1" si="59"/>
        <v>9.2945980322842181E-2</v>
      </c>
      <c r="AG79">
        <f t="shared" ca="1" si="59"/>
        <v>0.31266607039596228</v>
      </c>
      <c r="AH79">
        <f t="shared" ca="1" si="59"/>
        <v>0.65488094260633611</v>
      </c>
      <c r="AI79">
        <f t="shared" ca="1" si="59"/>
        <v>0.45372417022721023</v>
      </c>
      <c r="AJ79">
        <f t="shared" ca="1" si="60"/>
        <v>0.24236109710638665</v>
      </c>
      <c r="AK79">
        <f t="shared" ca="1" si="60"/>
        <v>0.6152742899511473</v>
      </c>
      <c r="AL79">
        <f t="shared" ca="1" si="60"/>
        <v>0.73521775311354165</v>
      </c>
      <c r="AM79">
        <f t="shared" ca="1" si="60"/>
        <v>0.64501083952540039</v>
      </c>
      <c r="AN79">
        <f t="shared" ca="1" si="60"/>
        <v>0.43279562783151049</v>
      </c>
      <c r="AO79">
        <f t="shared" ca="1" si="60"/>
        <v>0.68976157229261248</v>
      </c>
      <c r="AP79">
        <f t="shared" ca="1" si="60"/>
        <v>0.7904833658061039</v>
      </c>
      <c r="AQ79">
        <f t="shared" ca="1" si="60"/>
        <v>5.5024346319909601E-4</v>
      </c>
      <c r="AR79">
        <f t="shared" ca="1" si="60"/>
        <v>0.28992018278260567</v>
      </c>
      <c r="AS79">
        <f t="shared" ca="1" si="60"/>
        <v>0.79782974558111641</v>
      </c>
      <c r="AT79">
        <f t="shared" ca="1" si="60"/>
        <v>0.66291976698829069</v>
      </c>
    </row>
    <row r="80" spans="1:46" x14ac:dyDescent="0.35">
      <c r="A80" t="s">
        <v>75</v>
      </c>
      <c r="D80">
        <f ca="1">_xlfn.NORM.INV( RAND(),$B28*$C$2,'Hodgepodge of formulas'!$D$2 )</f>
        <v>1.1684068280370965</v>
      </c>
      <c r="E80">
        <f ca="1">_xlfn.NORM.INV( RAND(),$B28*$C$2,'Hodgepodge of formulas'!$D$2 )</f>
        <v>1.1120315989006062</v>
      </c>
      <c r="F80">
        <f ca="1">_xlfn.NORM.INV( RAND(),$B28*$C$2,'Hodgepodge of formulas'!$D$2 )</f>
        <v>1.1298604368285783</v>
      </c>
      <c r="G80">
        <f ca="1">_xlfn.NORM.INV( RAND(),$B28*$C$2,'Hodgepodge of formulas'!$D$2 )</f>
        <v>0.89749346727267942</v>
      </c>
      <c r="H80">
        <f ca="1">_xlfn.NORM.INV( RAND(),$B28*$C$2,'Hodgepodge of formulas'!$D$2 )</f>
        <v>1.0293230007701371</v>
      </c>
      <c r="I80">
        <f ca="1">_xlfn.NORM.INV( RAND(),$B28*$C$2,'Hodgepodge of formulas'!$D$2 )</f>
        <v>0.84236705106073095</v>
      </c>
      <c r="J80">
        <f ca="1">_xlfn.NORM.INV( RAND(),$B28*$C$2,'Hodgepodge of formulas'!$D$2 )</f>
        <v>1.0607591188033805</v>
      </c>
      <c r="K80">
        <f ca="1">_xlfn.NORM.INV( RAND(),$B28*$C$2,'Hodgepodge of formulas'!$D$2 )</f>
        <v>1.0488919612432666</v>
      </c>
      <c r="L80">
        <f ca="1">_xlfn.NORM.INV( RAND(),$B28*$C$2,'Hodgepodge of formulas'!$D$2 )</f>
        <v>1.0323388880761963</v>
      </c>
      <c r="M80">
        <f ca="1">_xlfn.NORM.INV( RAND(),$B28*$C$2,'Hodgepodge of formulas'!$D$2 )</f>
        <v>1.0927523589794603</v>
      </c>
      <c r="N80">
        <f ca="1">_xlfn.NORM.INV( RAND(),$B28*$C$2,'Hodgepodge of formulas'!$D$2 )</f>
        <v>1.0558441725379597</v>
      </c>
      <c r="O80">
        <f ca="1">_xlfn.NORM.INV( RAND(),$B28*$C$2,'Hodgepodge of formulas'!$D$2 )</f>
        <v>0.99752809406583953</v>
      </c>
      <c r="P80">
        <f ca="1">_xlfn.NORM.INV( RAND(),$B28*$C$2,'Hodgepodge of formulas'!$D$2 )</f>
        <v>1.0272768826050103</v>
      </c>
      <c r="Q80">
        <f ca="1">_xlfn.NORM.INV( RAND(),$B28*$C$2,'Hodgepodge of formulas'!$D$2 )</f>
        <v>0.71475607237705208</v>
      </c>
      <c r="R80">
        <f ca="1">_xlfn.NORM.INV( RAND(),$B28*$C$2,'Hodgepodge of formulas'!$D$2 )</f>
        <v>0.95021608824552906</v>
      </c>
      <c r="S80">
        <f ca="1">_xlfn.NORM.INV( RAND(),$B28*$C$2,'Hodgepodge of formulas'!$D$2 )</f>
        <v>1.10481807812763</v>
      </c>
      <c r="T80">
        <f ca="1">_xlfn.NORM.INV( RAND(),$B28*$C$2,'Hodgepodge of formulas'!$D$2 )</f>
        <v>1.0725165718128142</v>
      </c>
      <c r="U80">
        <f ca="1">_xlfn.NORM.INV( RAND(),$B28*$C$2,'Hodgepodge of formulas'!$D$2 )</f>
        <v>1.129099681498366</v>
      </c>
      <c r="V80">
        <f ca="1">_xlfn.NORM.INV( RAND(),$B28*$C$2,'Hodgepodge of formulas'!$D$2 )</f>
        <v>0.9287828729361326</v>
      </c>
      <c r="W80">
        <f ca="1">_xlfn.NORM.INV( RAND(),$B28*$C$2,'Hodgepodge of formulas'!$D$2 )</f>
        <v>1.0735283988661917</v>
      </c>
      <c r="Y80" t="s">
        <v>75</v>
      </c>
      <c r="Z80">
        <f t="shared" ca="1" si="59"/>
        <v>0.39796322887902669</v>
      </c>
      <c r="AA80">
        <f t="shared" ca="1" si="59"/>
        <v>0.26396988565737411</v>
      </c>
      <c r="AB80">
        <f t="shared" ca="1" si="59"/>
        <v>0.72182517771199672</v>
      </c>
      <c r="AC80">
        <f t="shared" ca="1" si="59"/>
        <v>0.608411037513931</v>
      </c>
      <c r="AD80">
        <f t="shared" ca="1" si="59"/>
        <v>0.85663967757544413</v>
      </c>
      <c r="AE80">
        <f t="shared" ca="1" si="59"/>
        <v>0.66830897049370996</v>
      </c>
      <c r="AF80">
        <f t="shared" ca="1" si="59"/>
        <v>0.25622588594647977</v>
      </c>
      <c r="AG80">
        <f t="shared" ca="1" si="59"/>
        <v>4.5254028835758797E-2</v>
      </c>
      <c r="AH80">
        <f t="shared" ca="1" si="59"/>
        <v>0.21223699299968457</v>
      </c>
      <c r="AI80">
        <f t="shared" ca="1" si="59"/>
        <v>0.48509582784846161</v>
      </c>
      <c r="AJ80">
        <f t="shared" ca="1" si="60"/>
        <v>0.86658425971280673</v>
      </c>
      <c r="AK80">
        <f t="shared" ca="1" si="60"/>
        <v>0.57255786712234324</v>
      </c>
      <c r="AL80">
        <f t="shared" ca="1" si="60"/>
        <v>3.0443708314602747E-2</v>
      </c>
      <c r="AM80">
        <f t="shared" ca="1" si="60"/>
        <v>9.8239419200927491E-2</v>
      </c>
      <c r="AN80">
        <f t="shared" ca="1" si="60"/>
        <v>0.9461050065563491</v>
      </c>
      <c r="AO80">
        <f t="shared" ca="1" si="60"/>
        <v>0.13510404683789379</v>
      </c>
      <c r="AP80">
        <f t="shared" ca="1" si="60"/>
        <v>0.1729948341805676</v>
      </c>
      <c r="AQ80">
        <f t="shared" ca="1" si="60"/>
        <v>0.92625170671305113</v>
      </c>
      <c r="AR80">
        <f t="shared" ca="1" si="60"/>
        <v>6.9673716950961029E-2</v>
      </c>
      <c r="AS80">
        <f t="shared" ca="1" si="60"/>
        <v>0.65612627040764804</v>
      </c>
      <c r="AT80">
        <f t="shared" ca="1" si="60"/>
        <v>0.13989010774762445</v>
      </c>
    </row>
    <row r="81" spans="1:46" x14ac:dyDescent="0.35">
      <c r="A81" t="s">
        <v>76</v>
      </c>
      <c r="D81">
        <f ca="1">_xlfn.NORM.INV( RAND(),$B29*$C$2,'Hodgepodge of formulas'!$D$2 )</f>
        <v>0.95980393164134037</v>
      </c>
      <c r="E81">
        <f ca="1">_xlfn.NORM.INV( RAND(),$B29*$C$2,'Hodgepodge of formulas'!$D$2 )</f>
        <v>0.98569346024487026</v>
      </c>
      <c r="F81">
        <f ca="1">_xlfn.NORM.INV( RAND(),$B29*$C$2,'Hodgepodge of formulas'!$D$2 )</f>
        <v>1.1930517678620052</v>
      </c>
      <c r="G81">
        <f ca="1">_xlfn.NORM.INV( RAND(),$B29*$C$2,'Hodgepodge of formulas'!$D$2 )</f>
        <v>0.99997112569207136</v>
      </c>
      <c r="H81">
        <f ca="1">_xlfn.NORM.INV( RAND(),$B29*$C$2,'Hodgepodge of formulas'!$D$2 )</f>
        <v>1.0612620715192806</v>
      </c>
      <c r="I81">
        <f ca="1">_xlfn.NORM.INV( RAND(),$B29*$C$2,'Hodgepodge of formulas'!$D$2 )</f>
        <v>0.96211511246237857</v>
      </c>
      <c r="J81">
        <f ca="1">_xlfn.NORM.INV( RAND(),$B29*$C$2,'Hodgepodge of formulas'!$D$2 )</f>
        <v>0.96710012766735387</v>
      </c>
      <c r="K81">
        <f ca="1">_xlfn.NORM.INV( RAND(),$B29*$C$2,'Hodgepodge of formulas'!$D$2 )</f>
        <v>0.86489900431854339</v>
      </c>
      <c r="L81">
        <f ca="1">_xlfn.NORM.INV( RAND(),$B29*$C$2,'Hodgepodge of formulas'!$D$2 )</f>
        <v>0.91054201853763816</v>
      </c>
      <c r="M81">
        <f ca="1">_xlfn.NORM.INV( RAND(),$B29*$C$2,'Hodgepodge of formulas'!$D$2 )</f>
        <v>1.0519480128986678</v>
      </c>
      <c r="N81">
        <f ca="1">_xlfn.NORM.INV( RAND(),$B29*$C$2,'Hodgepodge of formulas'!$D$2 )</f>
        <v>1.1470888729082844</v>
      </c>
      <c r="O81">
        <f ca="1">_xlfn.NORM.INV( RAND(),$B29*$C$2,'Hodgepodge of formulas'!$D$2 )</f>
        <v>1.0790661599016693</v>
      </c>
      <c r="P81">
        <f ca="1">_xlfn.NORM.INV( RAND(),$B29*$C$2,'Hodgepodge of formulas'!$D$2 )</f>
        <v>1.1240120578473745</v>
      </c>
      <c r="Q81">
        <f ca="1">_xlfn.NORM.INV( RAND(),$B29*$C$2,'Hodgepodge of formulas'!$D$2 )</f>
        <v>1.0023969816944112</v>
      </c>
      <c r="R81">
        <f ca="1">_xlfn.NORM.INV( RAND(),$B29*$C$2,'Hodgepodge of formulas'!$D$2 )</f>
        <v>0.93395422822184315</v>
      </c>
      <c r="S81">
        <f ca="1">_xlfn.NORM.INV( RAND(),$B29*$C$2,'Hodgepodge of formulas'!$D$2 )</f>
        <v>1.164073976541292</v>
      </c>
      <c r="T81">
        <f ca="1">_xlfn.NORM.INV( RAND(),$B29*$C$2,'Hodgepodge of formulas'!$D$2 )</f>
        <v>0.98875718731159745</v>
      </c>
      <c r="U81">
        <f ca="1">_xlfn.NORM.INV( RAND(),$B29*$C$2,'Hodgepodge of formulas'!$D$2 )</f>
        <v>1.0838089356654421</v>
      </c>
      <c r="V81">
        <f ca="1">_xlfn.NORM.INV( RAND(),$B29*$C$2,'Hodgepodge of formulas'!$D$2 )</f>
        <v>0.98123530804836179</v>
      </c>
      <c r="W81">
        <f ca="1">_xlfn.NORM.INV( RAND(),$B29*$C$2,'Hodgepodge of formulas'!$D$2 )</f>
        <v>0.87923703863411284</v>
      </c>
      <c r="Y81" t="s">
        <v>76</v>
      </c>
      <c r="Z81">
        <f t="shared" ca="1" si="59"/>
        <v>9.5432865855188509E-2</v>
      </c>
      <c r="AA81">
        <f t="shared" ca="1" si="59"/>
        <v>3.0923629936603581E-2</v>
      </c>
      <c r="AB81">
        <f t="shared" ca="1" si="59"/>
        <v>0.17847688417128438</v>
      </c>
      <c r="AC81">
        <f t="shared" ca="1" si="59"/>
        <v>0.77811544002416966</v>
      </c>
      <c r="AD81">
        <f t="shared" ca="1" si="59"/>
        <v>0.3093705027232696</v>
      </c>
      <c r="AE81">
        <f t="shared" ca="1" si="59"/>
        <v>0.60488527419741933</v>
      </c>
      <c r="AF81">
        <f t="shared" ca="1" si="59"/>
        <v>0.63109820147566231</v>
      </c>
      <c r="AG81">
        <f t="shared" ca="1" si="59"/>
        <v>0.92002955229479089</v>
      </c>
      <c r="AH81">
        <f t="shared" ca="1" si="59"/>
        <v>0.66758518927893873</v>
      </c>
      <c r="AI81">
        <f t="shared" ca="1" si="59"/>
        <v>0.55660122752581653</v>
      </c>
      <c r="AJ81">
        <f t="shared" ca="1" si="60"/>
        <v>0.48252771420338569</v>
      </c>
      <c r="AK81">
        <f t="shared" ca="1" si="60"/>
        <v>0.31742858362565551</v>
      </c>
      <c r="AL81">
        <f t="shared" ca="1" si="60"/>
        <v>0.37045931430203949</v>
      </c>
      <c r="AM81">
        <f t="shared" ca="1" si="60"/>
        <v>0.21527283236849759</v>
      </c>
      <c r="AN81">
        <f t="shared" ca="1" si="60"/>
        <v>0.58716619928815517</v>
      </c>
      <c r="AO81">
        <f t="shared" ca="1" si="60"/>
        <v>0.25916576420558035</v>
      </c>
      <c r="AP81">
        <f t="shared" ca="1" si="60"/>
        <v>0.68290414860711857</v>
      </c>
      <c r="AQ81">
        <f t="shared" ca="1" si="60"/>
        <v>0.38734646089668656</v>
      </c>
      <c r="AR81">
        <f t="shared" ca="1" si="60"/>
        <v>0.9611687137564896</v>
      </c>
      <c r="AS81">
        <f t="shared" ca="1" si="60"/>
        <v>0.51225103296352814</v>
      </c>
      <c r="AT81">
        <f t="shared" ca="1" si="60"/>
        <v>0.76509348093926155</v>
      </c>
    </row>
    <row r="82" spans="1:46" x14ac:dyDescent="0.35">
      <c r="A82" t="s">
        <v>77</v>
      </c>
      <c r="D82">
        <f ca="1">_xlfn.NORM.INV( RAND(),$B30*$C$2,'Hodgepodge of formulas'!$D$2 )</f>
        <v>1.1305758630880494</v>
      </c>
      <c r="E82">
        <f ca="1">_xlfn.NORM.INV( RAND(),$B30*$C$2,'Hodgepodge of formulas'!$D$2 )</f>
        <v>0.93638222438973062</v>
      </c>
      <c r="F82">
        <f ca="1">_xlfn.NORM.INV( RAND(),$B30*$C$2,'Hodgepodge of formulas'!$D$2 )</f>
        <v>1.025354416775339</v>
      </c>
      <c r="G82">
        <f ca="1">_xlfn.NORM.INV( RAND(),$B30*$C$2,'Hodgepodge of formulas'!$D$2 )</f>
        <v>0.86821951025286792</v>
      </c>
      <c r="H82">
        <f ca="1">_xlfn.NORM.INV( RAND(),$B30*$C$2,'Hodgepodge of formulas'!$D$2 )</f>
        <v>0.85142005929283915</v>
      </c>
      <c r="I82">
        <f ca="1">_xlfn.NORM.INV( RAND(),$B30*$C$2,'Hodgepodge of formulas'!$D$2 )</f>
        <v>0.98122343904928155</v>
      </c>
      <c r="J82">
        <f ca="1">_xlfn.NORM.INV( RAND(),$B30*$C$2,'Hodgepodge of formulas'!$D$2 )</f>
        <v>0.85101961077341515</v>
      </c>
      <c r="K82">
        <f ca="1">_xlfn.NORM.INV( RAND(),$B30*$C$2,'Hodgepodge of formulas'!$D$2 )</f>
        <v>0.87661535070646401</v>
      </c>
      <c r="L82">
        <f ca="1">_xlfn.NORM.INV( RAND(),$B30*$C$2,'Hodgepodge of formulas'!$D$2 )</f>
        <v>1.0973062293941076</v>
      </c>
      <c r="M82">
        <f ca="1">_xlfn.NORM.INV( RAND(),$B30*$C$2,'Hodgepodge of formulas'!$D$2 )</f>
        <v>1.0096696772264371</v>
      </c>
      <c r="N82">
        <f ca="1">_xlfn.NORM.INV( RAND(),$B30*$C$2,'Hodgepodge of formulas'!$D$2 )</f>
        <v>0.95346235763920206</v>
      </c>
      <c r="O82">
        <f ca="1">_xlfn.NORM.INV( RAND(),$B30*$C$2,'Hodgepodge of formulas'!$D$2 )</f>
        <v>0.99289064511598091</v>
      </c>
      <c r="P82">
        <f ca="1">_xlfn.NORM.INV( RAND(),$B30*$C$2,'Hodgepodge of formulas'!$D$2 )</f>
        <v>1.2197051438457902</v>
      </c>
      <c r="Q82">
        <f ca="1">_xlfn.NORM.INV( RAND(),$B30*$C$2,'Hodgepodge of formulas'!$D$2 )</f>
        <v>0.96239195842884018</v>
      </c>
      <c r="R82">
        <f ca="1">_xlfn.NORM.INV( RAND(),$B30*$C$2,'Hodgepodge of formulas'!$D$2 )</f>
        <v>0.96185678131192442</v>
      </c>
      <c r="S82">
        <f ca="1">_xlfn.NORM.INV( RAND(),$B30*$C$2,'Hodgepodge of formulas'!$D$2 )</f>
        <v>1.0496731457976258</v>
      </c>
      <c r="T82">
        <f ca="1">_xlfn.NORM.INV( RAND(),$B30*$C$2,'Hodgepodge of formulas'!$D$2 )</f>
        <v>1.128474263336783</v>
      </c>
      <c r="U82">
        <f ca="1">_xlfn.NORM.INV( RAND(),$B30*$C$2,'Hodgepodge of formulas'!$D$2 )</f>
        <v>0.86674194915701519</v>
      </c>
      <c r="V82">
        <f ca="1">_xlfn.NORM.INV( RAND(),$B30*$C$2,'Hodgepodge of formulas'!$D$2 )</f>
        <v>1.0344200857972827</v>
      </c>
      <c r="W82">
        <f ca="1">_xlfn.NORM.INV( RAND(),$B30*$C$2,'Hodgepodge of formulas'!$D$2 )</f>
        <v>1.0865765964153362</v>
      </c>
      <c r="Y82" t="s">
        <v>77</v>
      </c>
      <c r="Z82">
        <f t="shared" ca="1" si="59"/>
        <v>0.15523537528759213</v>
      </c>
      <c r="AA82">
        <f t="shared" ca="1" si="59"/>
        <v>1.5287246074281113E-2</v>
      </c>
      <c r="AB82">
        <f t="shared" ca="1" si="59"/>
        <v>0.318281315717581</v>
      </c>
      <c r="AC82">
        <f t="shared" ca="1" si="59"/>
        <v>0.41439285340182341</v>
      </c>
      <c r="AD82">
        <f t="shared" ca="1" si="59"/>
        <v>0.9336028894244961</v>
      </c>
      <c r="AE82">
        <f t="shared" ca="1" si="59"/>
        <v>0.80180859643966729</v>
      </c>
      <c r="AF82">
        <f t="shared" ca="1" si="59"/>
        <v>0.50609014140006536</v>
      </c>
      <c r="AG82">
        <f t="shared" ca="1" si="59"/>
        <v>0.96888032916378508</v>
      </c>
      <c r="AH82">
        <f t="shared" ca="1" si="59"/>
        <v>0.99685343925013681</v>
      </c>
      <c r="AI82">
        <f t="shared" ca="1" si="59"/>
        <v>0.79516937944697619</v>
      </c>
      <c r="AJ82">
        <f t="shared" ca="1" si="60"/>
        <v>2.5395881784478269E-2</v>
      </c>
      <c r="AK82">
        <f t="shared" ca="1" si="60"/>
        <v>0.32023636880240325</v>
      </c>
      <c r="AL82">
        <f t="shared" ca="1" si="60"/>
        <v>0.13641894382948672</v>
      </c>
      <c r="AM82">
        <f t="shared" ca="1" si="60"/>
        <v>0.39561993652216498</v>
      </c>
      <c r="AN82">
        <f t="shared" ca="1" si="60"/>
        <v>0.10593980852585994</v>
      </c>
      <c r="AO82">
        <f t="shared" ca="1" si="60"/>
        <v>0.74422516765758806</v>
      </c>
      <c r="AP82">
        <f t="shared" ca="1" si="60"/>
        <v>0.35505716244219121</v>
      </c>
      <c r="AQ82">
        <f t="shared" ca="1" si="60"/>
        <v>0.93156448237657363</v>
      </c>
      <c r="AR82">
        <f t="shared" ca="1" si="60"/>
        <v>0.89235894056665999</v>
      </c>
      <c r="AS82">
        <f t="shared" ca="1" si="60"/>
        <v>0.58028754728181009</v>
      </c>
      <c r="AT82">
        <f t="shared" ca="1" si="60"/>
        <v>0.12584653179556304</v>
      </c>
    </row>
    <row r="83" spans="1:46" x14ac:dyDescent="0.35">
      <c r="A83" t="s">
        <v>78</v>
      </c>
      <c r="D83">
        <f ca="1">_xlfn.NORM.INV( RAND(),$B31*$C$2,'Hodgepodge of formulas'!$D$2 )</f>
        <v>0.92050741825804305</v>
      </c>
      <c r="E83">
        <f ca="1">_xlfn.NORM.INV( RAND(),$B31*$C$2,'Hodgepodge of formulas'!$D$2 )</f>
        <v>1.0422929124328157</v>
      </c>
      <c r="F83">
        <f ca="1">_xlfn.NORM.INV( RAND(),$B31*$C$2,'Hodgepodge of formulas'!$D$2 )</f>
        <v>0.86809215680273066</v>
      </c>
      <c r="G83">
        <f ca="1">_xlfn.NORM.INV( RAND(),$B31*$C$2,'Hodgepodge of formulas'!$D$2 )</f>
        <v>0.96350496846301936</v>
      </c>
      <c r="H83">
        <f ca="1">_xlfn.NORM.INV( RAND(),$B31*$C$2,'Hodgepodge of formulas'!$D$2 )</f>
        <v>1.1085421429114599</v>
      </c>
      <c r="I83">
        <f ca="1">_xlfn.NORM.INV( RAND(),$B31*$C$2,'Hodgepodge of formulas'!$D$2 )</f>
        <v>1.0584970975295207</v>
      </c>
      <c r="J83">
        <f ca="1">_xlfn.NORM.INV( RAND(),$B31*$C$2,'Hodgepodge of formulas'!$D$2 )</f>
        <v>1.1638470348179935</v>
      </c>
      <c r="K83">
        <f ca="1">_xlfn.NORM.INV( RAND(),$B31*$C$2,'Hodgepodge of formulas'!$D$2 )</f>
        <v>1.011216053152258</v>
      </c>
      <c r="L83">
        <f ca="1">_xlfn.NORM.INV( RAND(),$B31*$C$2,'Hodgepodge of formulas'!$D$2 )</f>
        <v>0.90373490778181043</v>
      </c>
      <c r="M83">
        <f ca="1">_xlfn.NORM.INV( RAND(),$B31*$C$2,'Hodgepodge of formulas'!$D$2 )</f>
        <v>0.94350997589646801</v>
      </c>
      <c r="N83">
        <f ca="1">_xlfn.NORM.INV( RAND(),$B31*$C$2,'Hodgepodge of formulas'!$D$2 )</f>
        <v>0.96787419657286744</v>
      </c>
      <c r="O83">
        <f ca="1">_xlfn.NORM.INV( RAND(),$B31*$C$2,'Hodgepodge of formulas'!$D$2 )</f>
        <v>0.91651739932963006</v>
      </c>
      <c r="P83">
        <f ca="1">_xlfn.NORM.INV( RAND(),$B31*$C$2,'Hodgepodge of formulas'!$D$2 )</f>
        <v>0.92698719627968418</v>
      </c>
      <c r="Q83">
        <f ca="1">_xlfn.NORM.INV( RAND(),$B31*$C$2,'Hodgepodge of formulas'!$D$2 )</f>
        <v>1.0753377491254308</v>
      </c>
      <c r="R83">
        <f ca="1">_xlfn.NORM.INV( RAND(),$B31*$C$2,'Hodgepodge of formulas'!$D$2 )</f>
        <v>1.0291078745362019</v>
      </c>
      <c r="S83">
        <f ca="1">_xlfn.NORM.INV( RAND(),$B31*$C$2,'Hodgepodge of formulas'!$D$2 )</f>
        <v>1.1001556646644708</v>
      </c>
      <c r="T83">
        <f ca="1">_xlfn.NORM.INV( RAND(),$B31*$C$2,'Hodgepodge of formulas'!$D$2 )</f>
        <v>0.8749900134871833</v>
      </c>
      <c r="U83">
        <f ca="1">_xlfn.NORM.INV( RAND(),$B31*$C$2,'Hodgepodge of formulas'!$D$2 )</f>
        <v>0.87760409880968637</v>
      </c>
      <c r="V83">
        <f ca="1">_xlfn.NORM.INV( RAND(),$B31*$C$2,'Hodgepodge of formulas'!$D$2 )</f>
        <v>0.95075582369337597</v>
      </c>
      <c r="W83">
        <f ca="1">_xlfn.NORM.INV( RAND(),$B31*$C$2,'Hodgepodge of formulas'!$D$2 )</f>
        <v>1.2089425765231239</v>
      </c>
      <c r="Y83" t="s">
        <v>78</v>
      </c>
      <c r="Z83">
        <f t="shared" ca="1" si="59"/>
        <v>1.4434317583188916E-2</v>
      </c>
      <c r="AA83">
        <f t="shared" ca="1" si="59"/>
        <v>0.83013311089184527</v>
      </c>
      <c r="AB83">
        <f t="shared" ca="1" si="59"/>
        <v>0.87908642521576319</v>
      </c>
      <c r="AC83">
        <f t="shared" ca="1" si="59"/>
        <v>0.75482884358687963</v>
      </c>
      <c r="AD83">
        <f t="shared" ca="1" si="59"/>
        <v>0.65651377167595104</v>
      </c>
      <c r="AE83">
        <f t="shared" ca="1" si="59"/>
        <v>0.84982893459702702</v>
      </c>
      <c r="AF83">
        <f t="shared" ca="1" si="59"/>
        <v>0.41130472148221242</v>
      </c>
      <c r="AG83">
        <f t="shared" ca="1" si="59"/>
        <v>0.18057726266330199</v>
      </c>
      <c r="AH83">
        <f t="shared" ca="1" si="59"/>
        <v>0.80044747822864371</v>
      </c>
      <c r="AI83">
        <f t="shared" ca="1" si="59"/>
        <v>0.53098116934281736</v>
      </c>
      <c r="AJ83">
        <f t="shared" ca="1" si="60"/>
        <v>0.36443614942914127</v>
      </c>
      <c r="AK83">
        <f t="shared" ca="1" si="60"/>
        <v>0.68293340106957157</v>
      </c>
      <c r="AL83">
        <f t="shared" ca="1" si="60"/>
        <v>0.74382394859094536</v>
      </c>
      <c r="AM83">
        <f t="shared" ca="1" si="60"/>
        <v>0.51516866205313039</v>
      </c>
      <c r="AN83">
        <f t="shared" ca="1" si="60"/>
        <v>0.47273735588831467</v>
      </c>
      <c r="AO83">
        <f t="shared" ca="1" si="60"/>
        <v>0.89747491362363085</v>
      </c>
      <c r="AP83">
        <f t="shared" ca="1" si="60"/>
        <v>1.0507264700536756E-2</v>
      </c>
      <c r="AQ83">
        <f t="shared" ca="1" si="60"/>
        <v>3.81479999809482E-2</v>
      </c>
      <c r="AR83">
        <f t="shared" ca="1" si="60"/>
        <v>0.36962408651089995</v>
      </c>
      <c r="AS83">
        <f t="shared" ca="1" si="60"/>
        <v>0.99643894141261824</v>
      </c>
      <c r="AT83">
        <f t="shared" ca="1" si="60"/>
        <v>0.54533851207697159</v>
      </c>
    </row>
    <row r="84" spans="1:46" x14ac:dyDescent="0.35">
      <c r="A84" t="s">
        <v>79</v>
      </c>
      <c r="D84">
        <f ca="1">_xlfn.NORM.INV( RAND(),$B32*$C$2,'Hodgepodge of formulas'!$D$2 )</f>
        <v>0.92039008518851428</v>
      </c>
      <c r="E84">
        <f ca="1">_xlfn.NORM.INV( RAND(),$B32*$C$2,'Hodgepodge of formulas'!$D$2 )</f>
        <v>0.98154941239933002</v>
      </c>
      <c r="F84">
        <f ca="1">_xlfn.NORM.INV( RAND(),$B32*$C$2,'Hodgepodge of formulas'!$D$2 )</f>
        <v>1.0884784484562875</v>
      </c>
      <c r="G84">
        <f ca="1">_xlfn.NORM.INV( RAND(),$B32*$C$2,'Hodgepodge of formulas'!$D$2 )</f>
        <v>0.92924913372482099</v>
      </c>
      <c r="H84">
        <f ca="1">_xlfn.NORM.INV( RAND(),$B32*$C$2,'Hodgepodge of formulas'!$D$2 )</f>
        <v>1.0403162993346802</v>
      </c>
      <c r="I84">
        <f ca="1">_xlfn.NORM.INV( RAND(),$B32*$C$2,'Hodgepodge of formulas'!$D$2 )</f>
        <v>0.97288311560751994</v>
      </c>
      <c r="J84">
        <f ca="1">_xlfn.NORM.INV( RAND(),$B32*$C$2,'Hodgepodge of formulas'!$D$2 )</f>
        <v>1.0548272320021823</v>
      </c>
      <c r="K84">
        <f ca="1">_xlfn.NORM.INV( RAND(),$B32*$C$2,'Hodgepodge of formulas'!$D$2 )</f>
        <v>1.0818418312343365</v>
      </c>
      <c r="L84">
        <f ca="1">_xlfn.NORM.INV( RAND(),$B32*$C$2,'Hodgepodge of formulas'!$D$2 )</f>
        <v>1.0185370674866943</v>
      </c>
      <c r="M84">
        <f ca="1">_xlfn.NORM.INV( RAND(),$B32*$C$2,'Hodgepodge of formulas'!$D$2 )</f>
        <v>0.95585763767224996</v>
      </c>
      <c r="N84">
        <f ca="1">_xlfn.NORM.INV( RAND(),$B32*$C$2,'Hodgepodge of formulas'!$D$2 )</f>
        <v>0.96262393124728995</v>
      </c>
      <c r="O84">
        <f ca="1">_xlfn.NORM.INV( RAND(),$B32*$C$2,'Hodgepodge of formulas'!$D$2 )</f>
        <v>0.98400837180595058</v>
      </c>
      <c r="P84">
        <f ca="1">_xlfn.NORM.INV( RAND(),$B32*$C$2,'Hodgepodge of formulas'!$D$2 )</f>
        <v>0.82309638873333868</v>
      </c>
      <c r="Q84">
        <f ca="1">_xlfn.NORM.INV( RAND(),$B32*$C$2,'Hodgepodge of formulas'!$D$2 )</f>
        <v>0.92183743574232968</v>
      </c>
      <c r="R84">
        <f ca="1">_xlfn.NORM.INV( RAND(),$B32*$C$2,'Hodgepodge of formulas'!$D$2 )</f>
        <v>0.99467315038037163</v>
      </c>
      <c r="S84">
        <f ca="1">_xlfn.NORM.INV( RAND(),$B32*$C$2,'Hodgepodge of formulas'!$D$2 )</f>
        <v>0.89238085128973599</v>
      </c>
      <c r="T84">
        <f ca="1">_xlfn.NORM.INV( RAND(),$B32*$C$2,'Hodgepodge of formulas'!$D$2 )</f>
        <v>1.0729526167997911</v>
      </c>
      <c r="U84">
        <f ca="1">_xlfn.NORM.INV( RAND(),$B32*$C$2,'Hodgepodge of formulas'!$D$2 )</f>
        <v>1.0082670233774906</v>
      </c>
      <c r="V84">
        <f ca="1">_xlfn.NORM.INV( RAND(),$B32*$C$2,'Hodgepodge of formulas'!$D$2 )</f>
        <v>0.96554082265091645</v>
      </c>
      <c r="W84">
        <f ca="1">_xlfn.NORM.INV( RAND(),$B32*$C$2,'Hodgepodge of formulas'!$D$2 )</f>
        <v>0.88330604670121593</v>
      </c>
      <c r="Y84" t="s">
        <v>79</v>
      </c>
      <c r="Z84">
        <f t="shared" ca="1" si="59"/>
        <v>6.7958638564602381E-2</v>
      </c>
      <c r="AA84">
        <f t="shared" ca="1" si="59"/>
        <v>0.78685386737571739</v>
      </c>
      <c r="AB84">
        <f t="shared" ca="1" si="59"/>
        <v>0.78782255958659031</v>
      </c>
      <c r="AC84">
        <f t="shared" ca="1" si="59"/>
        <v>0.27996417001170926</v>
      </c>
      <c r="AD84">
        <f t="shared" ca="1" si="59"/>
        <v>0.65133068802622818</v>
      </c>
      <c r="AE84">
        <f t="shared" ca="1" si="59"/>
        <v>0.19040665260724776</v>
      </c>
      <c r="AF84">
        <f t="shared" ca="1" si="59"/>
        <v>5.4821847608956142E-2</v>
      </c>
      <c r="AG84">
        <f t="shared" ca="1" si="59"/>
        <v>0.76414403005799425</v>
      </c>
      <c r="AH84">
        <f t="shared" ca="1" si="59"/>
        <v>0.70126791136593247</v>
      </c>
      <c r="AI84">
        <f t="shared" ca="1" si="59"/>
        <v>2.9529210749251633E-2</v>
      </c>
      <c r="AJ84">
        <f t="shared" ca="1" si="60"/>
        <v>0.98654175378301412</v>
      </c>
      <c r="AK84">
        <f t="shared" ca="1" si="60"/>
        <v>0.3776387466829747</v>
      </c>
      <c r="AL84">
        <f t="shared" ca="1" si="60"/>
        <v>0.1378244388439146</v>
      </c>
      <c r="AM84">
        <f t="shared" ca="1" si="60"/>
        <v>0.28995433781801172</v>
      </c>
      <c r="AN84">
        <f t="shared" ca="1" si="60"/>
        <v>0.60619253291334552</v>
      </c>
      <c r="AO84">
        <f t="shared" ca="1" si="60"/>
        <v>0.86575365328782317</v>
      </c>
      <c r="AP84">
        <f t="shared" ca="1" si="60"/>
        <v>0.50332105508188196</v>
      </c>
      <c r="AQ84">
        <f t="shared" ca="1" si="60"/>
        <v>0.34049057502498825</v>
      </c>
      <c r="AR84">
        <f t="shared" ca="1" si="60"/>
        <v>1.8658562110447141E-2</v>
      </c>
      <c r="AS84">
        <f t="shared" ca="1" si="60"/>
        <v>0.19180032645037159</v>
      </c>
      <c r="AT84">
        <f t="shared" ca="1" si="60"/>
        <v>0.52902479800507907</v>
      </c>
    </row>
    <row r="85" spans="1:46" x14ac:dyDescent="0.35">
      <c r="A85" t="s">
        <v>80</v>
      </c>
      <c r="D85">
        <f ca="1">_xlfn.NORM.INV( RAND(),$B33*$C$2,'Hodgepodge of formulas'!$D$2 )</f>
        <v>1.0756132631981881</v>
      </c>
      <c r="E85">
        <f ca="1">_xlfn.NORM.INV( RAND(),$B33*$C$2,'Hodgepodge of formulas'!$D$2 )</f>
        <v>0.81877481046089651</v>
      </c>
      <c r="F85">
        <f ca="1">_xlfn.NORM.INV( RAND(),$B33*$C$2,'Hodgepodge of formulas'!$D$2 )</f>
        <v>0.98116580340497794</v>
      </c>
      <c r="G85">
        <f ca="1">_xlfn.NORM.INV( RAND(),$B33*$C$2,'Hodgepodge of formulas'!$D$2 )</f>
        <v>1.085050776147938</v>
      </c>
      <c r="H85">
        <f ca="1">_xlfn.NORM.INV( RAND(),$B33*$C$2,'Hodgepodge of formulas'!$D$2 )</f>
        <v>0.8629969759847016</v>
      </c>
      <c r="I85">
        <f ca="1">_xlfn.NORM.INV( RAND(),$B33*$C$2,'Hodgepodge of formulas'!$D$2 )</f>
        <v>1.0294657037534356</v>
      </c>
      <c r="J85">
        <f ca="1">_xlfn.NORM.INV( RAND(),$B33*$C$2,'Hodgepodge of formulas'!$D$2 )</f>
        <v>1.0393952198691478</v>
      </c>
      <c r="K85">
        <f ca="1">_xlfn.NORM.INV( RAND(),$B33*$C$2,'Hodgepodge of formulas'!$D$2 )</f>
        <v>1.1026655696105661</v>
      </c>
      <c r="L85">
        <f ca="1">_xlfn.NORM.INV( RAND(),$B33*$C$2,'Hodgepodge of formulas'!$D$2 )</f>
        <v>1.0105347329779553</v>
      </c>
      <c r="M85">
        <f ca="1">_xlfn.NORM.INV( RAND(),$B33*$C$2,'Hodgepodge of formulas'!$D$2 )</f>
        <v>0.97082270069199683</v>
      </c>
      <c r="N85">
        <f ca="1">_xlfn.NORM.INV( RAND(),$B33*$C$2,'Hodgepodge of formulas'!$D$2 )</f>
        <v>1.1193746539062577</v>
      </c>
      <c r="O85">
        <f ca="1">_xlfn.NORM.INV( RAND(),$B33*$C$2,'Hodgepodge of formulas'!$D$2 )</f>
        <v>1.0129461914439584</v>
      </c>
      <c r="P85">
        <f ca="1">_xlfn.NORM.INV( RAND(),$B33*$C$2,'Hodgepodge of formulas'!$D$2 )</f>
        <v>1.1922496325468466</v>
      </c>
      <c r="Q85">
        <f ca="1">_xlfn.NORM.INV( RAND(),$B33*$C$2,'Hodgepodge of formulas'!$D$2 )</f>
        <v>0.82115795667034774</v>
      </c>
      <c r="R85">
        <f ca="1">_xlfn.NORM.INV( RAND(),$B33*$C$2,'Hodgepodge of formulas'!$D$2 )</f>
        <v>1.2123954381083077</v>
      </c>
      <c r="S85">
        <f ca="1">_xlfn.NORM.INV( RAND(),$B33*$C$2,'Hodgepodge of formulas'!$D$2 )</f>
        <v>0.93598393762533427</v>
      </c>
      <c r="T85">
        <f ca="1">_xlfn.NORM.INV( RAND(),$B33*$C$2,'Hodgepodge of formulas'!$D$2 )</f>
        <v>0.91931243590445699</v>
      </c>
      <c r="U85">
        <f ca="1">_xlfn.NORM.INV( RAND(),$B33*$C$2,'Hodgepodge of formulas'!$D$2 )</f>
        <v>0.83162760592978513</v>
      </c>
      <c r="V85">
        <f ca="1">_xlfn.NORM.INV( RAND(),$B33*$C$2,'Hodgepodge of formulas'!$D$2 )</f>
        <v>0.95683861931509817</v>
      </c>
      <c r="W85">
        <f ca="1">_xlfn.NORM.INV( RAND(),$B33*$C$2,'Hodgepodge of formulas'!$D$2 )</f>
        <v>0.9710296683409807</v>
      </c>
      <c r="Y85" t="s">
        <v>80</v>
      </c>
      <c r="Z85">
        <f t="shared" ca="1" si="59"/>
        <v>0.46091401107302343</v>
      </c>
      <c r="AA85">
        <f t="shared" ca="1" si="59"/>
        <v>1.886421932569482E-2</v>
      </c>
      <c r="AB85">
        <f t="shared" ca="1" si="59"/>
        <v>0.74129761089909063</v>
      </c>
      <c r="AC85">
        <f t="shared" ca="1" si="59"/>
        <v>0.96054266990394777</v>
      </c>
      <c r="AD85">
        <f t="shared" ca="1" si="59"/>
        <v>0.1959060940875702</v>
      </c>
      <c r="AE85">
        <f t="shared" ca="1" si="59"/>
        <v>0.92752315701778132</v>
      </c>
      <c r="AF85">
        <f t="shared" ca="1" si="59"/>
        <v>0.26335319492554987</v>
      </c>
      <c r="AG85">
        <f t="shared" ca="1" si="59"/>
        <v>0.23541718031802839</v>
      </c>
      <c r="AH85">
        <f t="shared" ca="1" si="59"/>
        <v>0.14595474480946136</v>
      </c>
      <c r="AI85">
        <f t="shared" ca="1" si="59"/>
        <v>0.90123862655938947</v>
      </c>
      <c r="AJ85">
        <f t="shared" ca="1" si="60"/>
        <v>0.31002922314948689</v>
      </c>
      <c r="AK85">
        <f t="shared" ca="1" si="60"/>
        <v>0.89871237803823278</v>
      </c>
      <c r="AL85">
        <f t="shared" ca="1" si="60"/>
        <v>0.65966266397880191</v>
      </c>
      <c r="AM85">
        <f t="shared" ca="1" si="60"/>
        <v>0.36485581850572468</v>
      </c>
      <c r="AN85">
        <f t="shared" ca="1" si="60"/>
        <v>0.59839940732952523</v>
      </c>
      <c r="AO85">
        <f t="shared" ca="1" si="60"/>
        <v>0.12367295590738769</v>
      </c>
      <c r="AP85">
        <f t="shared" ca="1" si="60"/>
        <v>0.10210188470090498</v>
      </c>
      <c r="AQ85">
        <f t="shared" ca="1" si="60"/>
        <v>0.1036596365067578</v>
      </c>
      <c r="AR85">
        <f t="shared" ca="1" si="60"/>
        <v>0.29745580885923018</v>
      </c>
      <c r="AS85">
        <f t="shared" ca="1" si="60"/>
        <v>0.58746277851761153</v>
      </c>
      <c r="AT85">
        <f t="shared" ca="1" si="60"/>
        <v>0.5165278493010429</v>
      </c>
    </row>
    <row r="86" spans="1:46" x14ac:dyDescent="0.35">
      <c r="A86" t="s">
        <v>45</v>
      </c>
      <c r="D86">
        <f ca="1">_xlfn.NORM.INV( RAND(),$B34*$C$2,'Hodgepodge of formulas'!$D$2 )</f>
        <v>1.0029280345440281</v>
      </c>
      <c r="E86">
        <f ca="1">_xlfn.NORM.INV( RAND(),$B34*$C$2,'Hodgepodge of formulas'!$D$2 )</f>
        <v>1.0804523818597456</v>
      </c>
      <c r="F86">
        <f ca="1">_xlfn.NORM.INV( RAND(),$B34*$C$2,'Hodgepodge of formulas'!$D$2 )</f>
        <v>0.94841707377950868</v>
      </c>
      <c r="G86">
        <f ca="1">_xlfn.NORM.INV( RAND(),$B34*$C$2,'Hodgepodge of formulas'!$D$2 )</f>
        <v>1.1179401077188853</v>
      </c>
      <c r="H86">
        <f ca="1">_xlfn.NORM.INV( RAND(),$B34*$C$2,'Hodgepodge of formulas'!$D$2 )</f>
        <v>0.92028643431099177</v>
      </c>
      <c r="I86">
        <f ca="1">_xlfn.NORM.INV( RAND(),$B34*$C$2,'Hodgepodge of formulas'!$D$2 )</f>
        <v>0.96601348950970822</v>
      </c>
      <c r="J86">
        <f ca="1">_xlfn.NORM.INV( RAND(),$B34*$C$2,'Hodgepodge of formulas'!$D$2 )</f>
        <v>0.95348938222657742</v>
      </c>
      <c r="K86">
        <f ca="1">_xlfn.NORM.INV( RAND(),$B34*$C$2,'Hodgepodge of formulas'!$D$2 )</f>
        <v>1.1958619859211073</v>
      </c>
      <c r="L86">
        <f ca="1">_xlfn.NORM.INV( RAND(),$B34*$C$2,'Hodgepodge of formulas'!$D$2 )</f>
        <v>1.0010819636975947</v>
      </c>
      <c r="M86">
        <f ca="1">_xlfn.NORM.INV( RAND(),$B34*$C$2,'Hodgepodge of formulas'!$D$2 )</f>
        <v>1.0831336884713478</v>
      </c>
      <c r="N86">
        <f ca="1">_xlfn.NORM.INV( RAND(),$B34*$C$2,'Hodgepodge of formulas'!$D$2 )</f>
        <v>1.0474225680928231</v>
      </c>
      <c r="O86">
        <f ca="1">_xlfn.NORM.INV( RAND(),$B34*$C$2,'Hodgepodge of formulas'!$D$2 )</f>
        <v>1.1364035489785174</v>
      </c>
      <c r="P86">
        <f ca="1">_xlfn.NORM.INV( RAND(),$B34*$C$2,'Hodgepodge of formulas'!$D$2 )</f>
        <v>1.1180443824015747</v>
      </c>
      <c r="Q86">
        <f ca="1">_xlfn.NORM.INV( RAND(),$B34*$C$2,'Hodgepodge of formulas'!$D$2 )</f>
        <v>1.0131839246180503</v>
      </c>
      <c r="R86">
        <f ca="1">_xlfn.NORM.INV( RAND(),$B34*$C$2,'Hodgepodge of formulas'!$D$2 )</f>
        <v>1.1021288643069214</v>
      </c>
      <c r="S86">
        <f ca="1">_xlfn.NORM.INV( RAND(),$B34*$C$2,'Hodgepodge of formulas'!$D$2 )</f>
        <v>1.1471444790349852</v>
      </c>
      <c r="T86">
        <f ca="1">_xlfn.NORM.INV( RAND(),$B34*$C$2,'Hodgepodge of formulas'!$D$2 )</f>
        <v>0.95457164705515729</v>
      </c>
      <c r="U86">
        <f ca="1">_xlfn.NORM.INV( RAND(),$B34*$C$2,'Hodgepodge of formulas'!$D$2 )</f>
        <v>0.90809845361550079</v>
      </c>
      <c r="V86">
        <f ca="1">_xlfn.NORM.INV( RAND(),$B34*$C$2,'Hodgepodge of formulas'!$D$2 )</f>
        <v>1.0546060158468853</v>
      </c>
      <c r="W86">
        <f ca="1">_xlfn.NORM.INV( RAND(),$B34*$C$2,'Hodgepodge of formulas'!$D$2 )</f>
        <v>0.85314862321752571</v>
      </c>
      <c r="Y86" t="s">
        <v>45</v>
      </c>
      <c r="Z86">
        <f t="shared" ca="1" si="59"/>
        <v>0.11710862205112904</v>
      </c>
      <c r="AA86">
        <f t="shared" ca="1" si="59"/>
        <v>0.62962364822426853</v>
      </c>
      <c r="AB86">
        <f t="shared" ca="1" si="59"/>
        <v>0.4516888150638545</v>
      </c>
      <c r="AC86">
        <f t="shared" ca="1" si="59"/>
        <v>4.5384513072033172E-4</v>
      </c>
      <c r="AD86">
        <f t="shared" ca="1" si="59"/>
        <v>0.42165878817819002</v>
      </c>
      <c r="AE86">
        <f t="shared" ca="1" si="59"/>
        <v>0.39409627762680743</v>
      </c>
      <c r="AF86">
        <f t="shared" ca="1" si="59"/>
        <v>0.5783110096518167</v>
      </c>
      <c r="AG86">
        <f t="shared" ca="1" si="59"/>
        <v>0.33775741472205856</v>
      </c>
      <c r="AH86">
        <f t="shared" ca="1" si="59"/>
        <v>0.82009873837949876</v>
      </c>
      <c r="AI86">
        <f t="shared" ca="1" si="59"/>
        <v>0.84745228238187265</v>
      </c>
      <c r="AJ86">
        <f t="shared" ca="1" si="60"/>
        <v>0.29962174964102029</v>
      </c>
      <c r="AK86">
        <f t="shared" ca="1" si="60"/>
        <v>8.3421123443876977E-2</v>
      </c>
      <c r="AL86">
        <f t="shared" ca="1" si="60"/>
        <v>0.15401159930203545</v>
      </c>
      <c r="AM86">
        <f t="shared" ca="1" si="60"/>
        <v>0.43261416720032742</v>
      </c>
      <c r="AN86">
        <f t="shared" ca="1" si="60"/>
        <v>0.37964389929743469</v>
      </c>
      <c r="AO86">
        <f t="shared" ca="1" si="60"/>
        <v>0.11217279432966898</v>
      </c>
      <c r="AP86">
        <f t="shared" ca="1" si="60"/>
        <v>0.56443729283640875</v>
      </c>
      <c r="AQ86">
        <f t="shared" ca="1" si="60"/>
        <v>0.16765094063118791</v>
      </c>
      <c r="AR86">
        <f t="shared" ca="1" si="60"/>
        <v>0.45770502815692427</v>
      </c>
      <c r="AS86">
        <f t="shared" ca="1" si="60"/>
        <v>0.35343683491284394</v>
      </c>
      <c r="AT86">
        <f t="shared" ca="1" si="60"/>
        <v>0.10587171898394998</v>
      </c>
    </row>
    <row r="87" spans="1:46" x14ac:dyDescent="0.35">
      <c r="A87" t="s">
        <v>61</v>
      </c>
      <c r="D87">
        <f ca="1">_xlfn.NORM.INV( RAND(),$B35*$C$2,'Hodgepodge of formulas'!$D$2 )</f>
        <v>0.88536629706656989</v>
      </c>
      <c r="E87">
        <f ca="1">_xlfn.NORM.INV( RAND(),$B35*$C$2,'Hodgepodge of formulas'!$D$2 )</f>
        <v>0.85456428422025621</v>
      </c>
      <c r="F87">
        <f ca="1">_xlfn.NORM.INV( RAND(),$B35*$C$2,'Hodgepodge of formulas'!$D$2 )</f>
        <v>1.0048480787673901</v>
      </c>
      <c r="G87">
        <f ca="1">_xlfn.NORM.INV( RAND(),$B35*$C$2,'Hodgepodge of formulas'!$D$2 )</f>
        <v>0.85584636870015451</v>
      </c>
      <c r="H87">
        <f ca="1">_xlfn.NORM.INV( RAND(),$B35*$C$2,'Hodgepodge of formulas'!$D$2 )</f>
        <v>0.81950283497151477</v>
      </c>
      <c r="I87">
        <f ca="1">_xlfn.NORM.INV( RAND(),$B35*$C$2,'Hodgepodge of formulas'!$D$2 )</f>
        <v>0.88056070794486896</v>
      </c>
      <c r="J87">
        <f ca="1">_xlfn.NORM.INV( RAND(),$B35*$C$2,'Hodgepodge of formulas'!$D$2 )</f>
        <v>0.9805053800297141</v>
      </c>
      <c r="K87">
        <f ca="1">_xlfn.NORM.INV( RAND(),$B35*$C$2,'Hodgepodge of formulas'!$D$2 )</f>
        <v>0.91114767143443698</v>
      </c>
      <c r="L87">
        <f ca="1">_xlfn.NORM.INV( RAND(),$B35*$C$2,'Hodgepodge of formulas'!$D$2 )</f>
        <v>0.99289411103962444</v>
      </c>
      <c r="M87">
        <f ca="1">_xlfn.NORM.INV( RAND(),$B35*$C$2,'Hodgepodge of formulas'!$D$2 )</f>
        <v>1.0821460561893361</v>
      </c>
      <c r="N87">
        <f ca="1">_xlfn.NORM.INV( RAND(),$B35*$C$2,'Hodgepodge of formulas'!$D$2 )</f>
        <v>1.1890536219901457</v>
      </c>
      <c r="O87">
        <f ca="1">_xlfn.NORM.INV( RAND(),$B35*$C$2,'Hodgepodge of formulas'!$D$2 )</f>
        <v>0.99170686780337514</v>
      </c>
      <c r="P87">
        <f ca="1">_xlfn.NORM.INV( RAND(),$B35*$C$2,'Hodgepodge of formulas'!$D$2 )</f>
        <v>1.0628699789765348</v>
      </c>
      <c r="Q87">
        <f ca="1">_xlfn.NORM.INV( RAND(),$B35*$C$2,'Hodgepodge of formulas'!$D$2 )</f>
        <v>0.85365847187772603</v>
      </c>
      <c r="R87">
        <f ca="1">_xlfn.NORM.INV( RAND(),$B35*$C$2,'Hodgepodge of formulas'!$D$2 )</f>
        <v>0.66037400036318206</v>
      </c>
      <c r="S87">
        <f ca="1">_xlfn.NORM.INV( RAND(),$B35*$C$2,'Hodgepodge of formulas'!$D$2 )</f>
        <v>0.89504172207192645</v>
      </c>
      <c r="T87">
        <f ca="1">_xlfn.NORM.INV( RAND(),$B35*$C$2,'Hodgepodge of formulas'!$D$2 )</f>
        <v>0.87453251517264252</v>
      </c>
      <c r="U87">
        <f ca="1">_xlfn.NORM.INV( RAND(),$B35*$C$2,'Hodgepodge of formulas'!$D$2 )</f>
        <v>1.0542975987315142</v>
      </c>
      <c r="V87">
        <f ca="1">_xlfn.NORM.INV( RAND(),$B35*$C$2,'Hodgepodge of formulas'!$D$2 )</f>
        <v>0.92164927798407426</v>
      </c>
      <c r="W87">
        <f ca="1">_xlfn.NORM.INV( RAND(),$B35*$C$2,'Hodgepodge of formulas'!$D$2 )</f>
        <v>1.1292387452409418</v>
      </c>
      <c r="Y87" t="s">
        <v>61</v>
      </c>
      <c r="Z87">
        <f t="shared" ca="1" si="59"/>
        <v>0.92982428349818225</v>
      </c>
      <c r="AA87">
        <f t="shared" ca="1" si="59"/>
        <v>0.31161188025230835</v>
      </c>
      <c r="AB87">
        <f t="shared" ca="1" si="59"/>
        <v>0.74097040211794396</v>
      </c>
      <c r="AC87">
        <f t="shared" ca="1" si="59"/>
        <v>0.33951821370473445</v>
      </c>
      <c r="AD87">
        <f t="shared" ca="1" si="59"/>
        <v>0.67555329027349331</v>
      </c>
      <c r="AE87">
        <f t="shared" ca="1" si="59"/>
        <v>0.72314475065263806</v>
      </c>
      <c r="AF87">
        <f t="shared" ca="1" si="59"/>
        <v>0.21895068712304622</v>
      </c>
      <c r="AG87">
        <f t="shared" ca="1" si="59"/>
        <v>0.91698913684218863</v>
      </c>
      <c r="AH87">
        <f t="shared" ca="1" si="59"/>
        <v>5.3785731407360982E-2</v>
      </c>
      <c r="AI87">
        <f t="shared" ca="1" si="59"/>
        <v>0.27884629355625223</v>
      </c>
      <c r="AJ87">
        <f t="shared" ca="1" si="60"/>
        <v>0.60118138867454485</v>
      </c>
      <c r="AK87">
        <f t="shared" ca="1" si="60"/>
        <v>0.94282385930616941</v>
      </c>
      <c r="AL87">
        <f t="shared" ca="1" si="60"/>
        <v>0.79366763651362715</v>
      </c>
      <c r="AM87">
        <f t="shared" ca="1" si="60"/>
        <v>0.80732369457536701</v>
      </c>
      <c r="AN87">
        <f t="shared" ca="1" si="60"/>
        <v>0.25095719158777274</v>
      </c>
      <c r="AO87">
        <f t="shared" ca="1" si="60"/>
        <v>0.13404723734396851</v>
      </c>
      <c r="AP87">
        <f t="shared" ca="1" si="60"/>
        <v>0.7227946626731383</v>
      </c>
      <c r="AQ87">
        <f t="shared" ca="1" si="60"/>
        <v>0.29659603139080082</v>
      </c>
      <c r="AR87">
        <f t="shared" ca="1" si="60"/>
        <v>2.6970890958789351E-2</v>
      </c>
      <c r="AS87">
        <f t="shared" ca="1" si="60"/>
        <v>0.37243923958343605</v>
      </c>
      <c r="AT87">
        <f t="shared" ca="1" si="60"/>
        <v>0.18664125085665828</v>
      </c>
    </row>
    <row r="88" spans="1:46" x14ac:dyDescent="0.35">
      <c r="A88" t="s">
        <v>54</v>
      </c>
      <c r="D88">
        <f ca="1">_xlfn.NORM.INV( RAND(),$B36*$C$2,'Hodgepodge of formulas'!$D$2 )</f>
        <v>1.042161762972367</v>
      </c>
      <c r="E88">
        <f ca="1">_xlfn.NORM.INV( RAND(),$B36*$C$2,'Hodgepodge of formulas'!$D$2 )</f>
        <v>0.86338720403858882</v>
      </c>
      <c r="F88">
        <f ca="1">_xlfn.NORM.INV( RAND(),$B36*$C$2,'Hodgepodge of formulas'!$D$2 )</f>
        <v>1.0490242790142079</v>
      </c>
      <c r="G88">
        <f ca="1">_xlfn.NORM.INV( RAND(),$B36*$C$2,'Hodgepodge of formulas'!$D$2 )</f>
        <v>1.0943546497160905</v>
      </c>
      <c r="H88">
        <f ca="1">_xlfn.NORM.INV( RAND(),$B36*$C$2,'Hodgepodge of formulas'!$D$2 )</f>
        <v>0.99962581267367656</v>
      </c>
      <c r="I88">
        <f ca="1">_xlfn.NORM.INV( RAND(),$B36*$C$2,'Hodgepodge of formulas'!$D$2 )</f>
        <v>0.87059025100349174</v>
      </c>
      <c r="J88">
        <f ca="1">_xlfn.NORM.INV( RAND(),$B36*$C$2,'Hodgepodge of formulas'!$D$2 )</f>
        <v>0.8636581002617274</v>
      </c>
      <c r="K88">
        <f ca="1">_xlfn.NORM.INV( RAND(),$B36*$C$2,'Hodgepodge of formulas'!$D$2 )</f>
        <v>0.85734253361464119</v>
      </c>
      <c r="L88">
        <f ca="1">_xlfn.NORM.INV( RAND(),$B36*$C$2,'Hodgepodge of formulas'!$D$2 )</f>
        <v>1.0589200333362971</v>
      </c>
      <c r="M88">
        <f ca="1">_xlfn.NORM.INV( RAND(),$B36*$C$2,'Hodgepodge of formulas'!$D$2 )</f>
        <v>1.0194037168504209</v>
      </c>
      <c r="N88">
        <f ca="1">_xlfn.NORM.INV( RAND(),$B36*$C$2,'Hodgepodge of formulas'!$D$2 )</f>
        <v>1.0475829620085457</v>
      </c>
      <c r="O88">
        <f ca="1">_xlfn.NORM.INV( RAND(),$B36*$C$2,'Hodgepodge of formulas'!$D$2 )</f>
        <v>0.82953973729592567</v>
      </c>
      <c r="P88">
        <f ca="1">_xlfn.NORM.INV( RAND(),$B36*$C$2,'Hodgepodge of formulas'!$D$2 )</f>
        <v>0.9419892481503721</v>
      </c>
      <c r="Q88">
        <f ca="1">_xlfn.NORM.INV( RAND(),$B36*$C$2,'Hodgepodge of formulas'!$D$2 )</f>
        <v>0.93021683064722038</v>
      </c>
      <c r="R88">
        <f ca="1">_xlfn.NORM.INV( RAND(),$B36*$C$2,'Hodgepodge of formulas'!$D$2 )</f>
        <v>0.9215651855372663</v>
      </c>
      <c r="S88">
        <f ca="1">_xlfn.NORM.INV( RAND(),$B36*$C$2,'Hodgepodge of formulas'!$D$2 )</f>
        <v>1.0095095973505519</v>
      </c>
      <c r="T88">
        <f ca="1">_xlfn.NORM.INV( RAND(),$B36*$C$2,'Hodgepodge of formulas'!$D$2 )</f>
        <v>1.0531230521873505</v>
      </c>
      <c r="U88">
        <f ca="1">_xlfn.NORM.INV( RAND(),$B36*$C$2,'Hodgepodge of formulas'!$D$2 )</f>
        <v>0.96044899783011406</v>
      </c>
      <c r="V88">
        <f ca="1">_xlfn.NORM.INV( RAND(),$B36*$C$2,'Hodgepodge of formulas'!$D$2 )</f>
        <v>1.052641903645601</v>
      </c>
      <c r="W88">
        <f ca="1">_xlfn.NORM.INV( RAND(),$B36*$C$2,'Hodgepodge of formulas'!$D$2 )</f>
        <v>1.060464457146272</v>
      </c>
      <c r="Y88" t="s">
        <v>54</v>
      </c>
      <c r="Z88">
        <f t="shared" ref="Z88:AI97" ca="1" si="61">RAND()</f>
        <v>0.66530177408350877</v>
      </c>
      <c r="AA88">
        <f t="shared" ca="1" si="61"/>
        <v>0.81428203171939872</v>
      </c>
      <c r="AB88">
        <f t="shared" ca="1" si="61"/>
        <v>0.76864643968813118</v>
      </c>
      <c r="AC88">
        <f t="shared" ca="1" si="61"/>
        <v>0.14438364393456149</v>
      </c>
      <c r="AD88">
        <f t="shared" ca="1" si="61"/>
        <v>0.8617459926047657</v>
      </c>
      <c r="AE88">
        <f t="shared" ca="1" si="61"/>
        <v>0.84772757417430789</v>
      </c>
      <c r="AF88">
        <f t="shared" ca="1" si="61"/>
        <v>0.89245772166638115</v>
      </c>
      <c r="AG88">
        <f t="shared" ca="1" si="61"/>
        <v>1.1615527575193907E-2</v>
      </c>
      <c r="AH88">
        <f t="shared" ca="1" si="61"/>
        <v>5.2632728577845511E-2</v>
      </c>
      <c r="AI88">
        <f t="shared" ca="1" si="61"/>
        <v>0.91588803290049792</v>
      </c>
      <c r="AJ88">
        <f t="shared" ref="AJ88:AT97" ca="1" si="62">RAND()</f>
        <v>0.99646421044443168</v>
      </c>
      <c r="AK88">
        <f t="shared" ca="1" si="62"/>
        <v>0.28735890472566061</v>
      </c>
      <c r="AL88">
        <f t="shared" ca="1" si="62"/>
        <v>0.52332162236803648</v>
      </c>
      <c r="AM88">
        <f t="shared" ca="1" si="62"/>
        <v>0.80060116324041397</v>
      </c>
      <c r="AN88">
        <f t="shared" ca="1" si="62"/>
        <v>0.67092196474654897</v>
      </c>
      <c r="AO88">
        <f t="shared" ca="1" si="62"/>
        <v>0.38177345934144857</v>
      </c>
      <c r="AP88">
        <f t="shared" ca="1" si="62"/>
        <v>0.46413716295260465</v>
      </c>
      <c r="AQ88">
        <f t="shared" ca="1" si="62"/>
        <v>0.83185658812995678</v>
      </c>
      <c r="AR88">
        <f t="shared" ca="1" si="62"/>
        <v>2.0086015542261637E-2</v>
      </c>
      <c r="AS88">
        <f t="shared" ca="1" si="62"/>
        <v>0.62831867890859439</v>
      </c>
      <c r="AT88">
        <f t="shared" ca="1" si="62"/>
        <v>0.68625688469979818</v>
      </c>
    </row>
    <row r="89" spans="1:46" x14ac:dyDescent="0.35">
      <c r="A89" t="s">
        <v>81</v>
      </c>
      <c r="D89">
        <f ca="1">_xlfn.NORM.INV( RAND(),$B37*$C$2,'Hodgepodge of formulas'!$D$2 )</f>
        <v>0.94905481527458302</v>
      </c>
      <c r="E89">
        <f ca="1">_xlfn.NORM.INV( RAND(),$B37*$C$2,'Hodgepodge of formulas'!$D$2 )</f>
        <v>1.0358917494941962</v>
      </c>
      <c r="F89">
        <f ca="1">_xlfn.NORM.INV( RAND(),$B37*$C$2,'Hodgepodge of formulas'!$D$2 )</f>
        <v>1.1701220225396032</v>
      </c>
      <c r="G89">
        <f ca="1">_xlfn.NORM.INV( RAND(),$B37*$C$2,'Hodgepodge of formulas'!$D$2 )</f>
        <v>1.0631236237137549</v>
      </c>
      <c r="H89">
        <f ca="1">_xlfn.NORM.INV( RAND(),$B37*$C$2,'Hodgepodge of formulas'!$D$2 )</f>
        <v>0.94577914216274039</v>
      </c>
      <c r="I89">
        <f ca="1">_xlfn.NORM.INV( RAND(),$B37*$C$2,'Hodgepodge of formulas'!$D$2 )</f>
        <v>1.0255413904538615</v>
      </c>
      <c r="J89">
        <f ca="1">_xlfn.NORM.INV( RAND(),$B37*$C$2,'Hodgepodge of formulas'!$D$2 )</f>
        <v>0.92244087801172037</v>
      </c>
      <c r="K89">
        <f ca="1">_xlfn.NORM.INV( RAND(),$B37*$C$2,'Hodgepodge of formulas'!$D$2 )</f>
        <v>0.88833323745471571</v>
      </c>
      <c r="L89">
        <f ca="1">_xlfn.NORM.INV( RAND(),$B37*$C$2,'Hodgepodge of formulas'!$D$2 )</f>
        <v>0.90605487788723105</v>
      </c>
      <c r="M89">
        <f ca="1">_xlfn.NORM.INV( RAND(),$B37*$C$2,'Hodgepodge of formulas'!$D$2 )</f>
        <v>1.0584179852726576</v>
      </c>
      <c r="N89">
        <f ca="1">_xlfn.NORM.INV( RAND(),$B37*$C$2,'Hodgepodge of formulas'!$D$2 )</f>
        <v>0.93549861831036574</v>
      </c>
      <c r="O89">
        <f ca="1">_xlfn.NORM.INV( RAND(),$B37*$C$2,'Hodgepodge of formulas'!$D$2 )</f>
        <v>0.93584876237792802</v>
      </c>
      <c r="P89">
        <f ca="1">_xlfn.NORM.INV( RAND(),$B37*$C$2,'Hodgepodge of formulas'!$D$2 )</f>
        <v>0.8410126525709698</v>
      </c>
      <c r="Q89">
        <f ca="1">_xlfn.NORM.INV( RAND(),$B37*$C$2,'Hodgepodge of formulas'!$D$2 )</f>
        <v>1.0407217091553942</v>
      </c>
      <c r="R89">
        <f ca="1">_xlfn.NORM.INV( RAND(),$B37*$C$2,'Hodgepodge of formulas'!$D$2 )</f>
        <v>0.92136416291373147</v>
      </c>
      <c r="S89">
        <f ca="1">_xlfn.NORM.INV( RAND(),$B37*$C$2,'Hodgepodge of formulas'!$D$2 )</f>
        <v>1.0060663043902347</v>
      </c>
      <c r="T89">
        <f ca="1">_xlfn.NORM.INV( RAND(),$B37*$C$2,'Hodgepodge of formulas'!$D$2 )</f>
        <v>0.97845036105377159</v>
      </c>
      <c r="U89">
        <f ca="1">_xlfn.NORM.INV( RAND(),$B37*$C$2,'Hodgepodge of formulas'!$D$2 )</f>
        <v>1.085369108553373</v>
      </c>
      <c r="V89">
        <f ca="1">_xlfn.NORM.INV( RAND(),$B37*$C$2,'Hodgepodge of formulas'!$D$2 )</f>
        <v>0.82144013764342327</v>
      </c>
      <c r="W89">
        <f ca="1">_xlfn.NORM.INV( RAND(),$B37*$C$2,'Hodgepodge of formulas'!$D$2 )</f>
        <v>0.97584638780759858</v>
      </c>
      <c r="Y89" t="s">
        <v>81</v>
      </c>
      <c r="Z89">
        <f t="shared" ca="1" si="61"/>
        <v>0.3701089238355495</v>
      </c>
      <c r="AA89">
        <f t="shared" ca="1" si="61"/>
        <v>0.98609130097866204</v>
      </c>
      <c r="AB89">
        <f t="shared" ca="1" si="61"/>
        <v>0.71589506453334351</v>
      </c>
      <c r="AC89">
        <f t="shared" ca="1" si="61"/>
        <v>0.97355540057726631</v>
      </c>
      <c r="AD89">
        <f t="shared" ca="1" si="61"/>
        <v>0.88912089716556642</v>
      </c>
      <c r="AE89">
        <f t="shared" ca="1" si="61"/>
        <v>0.13439307297027669</v>
      </c>
      <c r="AF89">
        <f t="shared" ca="1" si="61"/>
        <v>7.4186829988048042E-2</v>
      </c>
      <c r="AG89">
        <f t="shared" ca="1" si="61"/>
        <v>0.71295484426100353</v>
      </c>
      <c r="AH89">
        <f t="shared" ca="1" si="61"/>
        <v>0.93572857777473151</v>
      </c>
      <c r="AI89">
        <f t="shared" ca="1" si="61"/>
        <v>0.56046475319905564</v>
      </c>
      <c r="AJ89">
        <f t="shared" ca="1" si="62"/>
        <v>0.11594502998059319</v>
      </c>
      <c r="AK89">
        <f t="shared" ca="1" si="62"/>
        <v>0.95443393844247137</v>
      </c>
      <c r="AL89">
        <f t="shared" ca="1" si="62"/>
        <v>0.81034051240628824</v>
      </c>
      <c r="AM89">
        <f t="shared" ca="1" si="62"/>
        <v>0.72478203856564416</v>
      </c>
      <c r="AN89">
        <f t="shared" ca="1" si="62"/>
        <v>0.96068060886688822</v>
      </c>
      <c r="AO89">
        <f t="shared" ca="1" si="62"/>
        <v>0.21766979736080394</v>
      </c>
      <c r="AP89">
        <f t="shared" ca="1" si="62"/>
        <v>0.34375268944433757</v>
      </c>
      <c r="AQ89">
        <f t="shared" ca="1" si="62"/>
        <v>0.21178139187110934</v>
      </c>
      <c r="AR89">
        <f t="shared" ca="1" si="62"/>
        <v>0.59983345997226412</v>
      </c>
      <c r="AS89">
        <f t="shared" ca="1" si="62"/>
        <v>5.8407303949096101E-2</v>
      </c>
      <c r="AT89">
        <f t="shared" ca="1" si="62"/>
        <v>0.34828616255839584</v>
      </c>
    </row>
    <row r="90" spans="1:46" x14ac:dyDescent="0.35">
      <c r="A90" t="s">
        <v>82</v>
      </c>
      <c r="D90">
        <f ca="1">_xlfn.NORM.INV( RAND(),$B38*$C$2,'Hodgepodge of formulas'!$D$2 )</f>
        <v>1.0443498066953636</v>
      </c>
      <c r="E90">
        <f ca="1">_xlfn.NORM.INV( RAND(),$B38*$C$2,'Hodgepodge of formulas'!$D$2 )</f>
        <v>0.93405955076856118</v>
      </c>
      <c r="F90">
        <f ca="1">_xlfn.NORM.INV( RAND(),$B38*$C$2,'Hodgepodge of formulas'!$D$2 )</f>
        <v>0.90469470842616351</v>
      </c>
      <c r="G90">
        <f ca="1">_xlfn.NORM.INV( RAND(),$B38*$C$2,'Hodgepodge of formulas'!$D$2 )</f>
        <v>0.84014620401638118</v>
      </c>
      <c r="H90">
        <f ca="1">_xlfn.NORM.INV( RAND(),$B38*$C$2,'Hodgepodge of formulas'!$D$2 )</f>
        <v>0.90587876684748747</v>
      </c>
      <c r="I90">
        <f ca="1">_xlfn.NORM.INV( RAND(),$B38*$C$2,'Hodgepodge of formulas'!$D$2 )</f>
        <v>1.0999199026684994</v>
      </c>
      <c r="J90">
        <f ca="1">_xlfn.NORM.INV( RAND(),$B38*$C$2,'Hodgepodge of formulas'!$D$2 )</f>
        <v>1.0303793368602034</v>
      </c>
      <c r="K90">
        <f ca="1">_xlfn.NORM.INV( RAND(),$B38*$C$2,'Hodgepodge of formulas'!$D$2 )</f>
        <v>0.85495634103906115</v>
      </c>
      <c r="L90">
        <f ca="1">_xlfn.NORM.INV( RAND(),$B38*$C$2,'Hodgepodge of formulas'!$D$2 )</f>
        <v>0.9359553752200529</v>
      </c>
      <c r="M90">
        <f ca="1">_xlfn.NORM.INV( RAND(),$B38*$C$2,'Hodgepodge of formulas'!$D$2 )</f>
        <v>0.91809683259904917</v>
      </c>
      <c r="N90">
        <f ca="1">_xlfn.NORM.INV( RAND(),$B38*$C$2,'Hodgepodge of formulas'!$D$2 )</f>
        <v>0.98514254940476564</v>
      </c>
      <c r="O90">
        <f ca="1">_xlfn.NORM.INV( RAND(),$B38*$C$2,'Hodgepodge of formulas'!$D$2 )</f>
        <v>1.0237467094958088</v>
      </c>
      <c r="P90">
        <f ca="1">_xlfn.NORM.INV( RAND(),$B38*$C$2,'Hodgepodge of formulas'!$D$2 )</f>
        <v>0.91733308186978224</v>
      </c>
      <c r="Q90">
        <f ca="1">_xlfn.NORM.INV( RAND(),$B38*$C$2,'Hodgepodge of formulas'!$D$2 )</f>
        <v>1.0017759137254929</v>
      </c>
      <c r="R90">
        <f ca="1">_xlfn.NORM.INV( RAND(),$B38*$C$2,'Hodgepodge of formulas'!$D$2 )</f>
        <v>0.85423518392596942</v>
      </c>
      <c r="S90">
        <f ca="1">_xlfn.NORM.INV( RAND(),$B38*$C$2,'Hodgepodge of formulas'!$D$2 )</f>
        <v>0.8195324520472812</v>
      </c>
      <c r="T90">
        <f ca="1">_xlfn.NORM.INV( RAND(),$B38*$C$2,'Hodgepodge of formulas'!$D$2 )</f>
        <v>0.99054824564173216</v>
      </c>
      <c r="U90">
        <f ca="1">_xlfn.NORM.INV( RAND(),$B38*$C$2,'Hodgepodge of formulas'!$D$2 )</f>
        <v>0.89105859567881907</v>
      </c>
      <c r="V90">
        <f ca="1">_xlfn.NORM.INV( RAND(),$B38*$C$2,'Hodgepodge of formulas'!$D$2 )</f>
        <v>1.0341486151593713</v>
      </c>
      <c r="W90">
        <f ca="1">_xlfn.NORM.INV( RAND(),$B38*$C$2,'Hodgepodge of formulas'!$D$2 )</f>
        <v>0.90452569909017699</v>
      </c>
      <c r="Y90" t="s">
        <v>82</v>
      </c>
      <c r="Z90">
        <f t="shared" ca="1" si="61"/>
        <v>0.78482540053531613</v>
      </c>
      <c r="AA90">
        <f t="shared" ca="1" si="61"/>
        <v>0.75954660858347145</v>
      </c>
      <c r="AB90">
        <f t="shared" ca="1" si="61"/>
        <v>0.52234177075167076</v>
      </c>
      <c r="AC90">
        <f t="shared" ca="1" si="61"/>
        <v>0.82018681549117001</v>
      </c>
      <c r="AD90">
        <f t="shared" ca="1" si="61"/>
        <v>1.2613773167449605E-2</v>
      </c>
      <c r="AE90">
        <f t="shared" ca="1" si="61"/>
        <v>0.13675461364753771</v>
      </c>
      <c r="AF90">
        <f t="shared" ca="1" si="61"/>
        <v>0.14904788143000391</v>
      </c>
      <c r="AG90">
        <f t="shared" ca="1" si="61"/>
        <v>0.91587953912369746</v>
      </c>
      <c r="AH90">
        <f t="shared" ca="1" si="61"/>
        <v>0.72979933251414242</v>
      </c>
      <c r="AI90">
        <f t="shared" ca="1" si="61"/>
        <v>0.91895522838600241</v>
      </c>
      <c r="AJ90">
        <f t="shared" ca="1" si="62"/>
        <v>0.33106712586479514</v>
      </c>
      <c r="AK90">
        <f t="shared" ca="1" si="62"/>
        <v>7.145751797981259E-2</v>
      </c>
      <c r="AL90">
        <f t="shared" ca="1" si="62"/>
        <v>0.42811481820559205</v>
      </c>
      <c r="AM90">
        <f t="shared" ca="1" si="62"/>
        <v>0.18317161697438422</v>
      </c>
      <c r="AN90">
        <f t="shared" ca="1" si="62"/>
        <v>0.96160575312746521</v>
      </c>
      <c r="AO90">
        <f t="shared" ca="1" si="62"/>
        <v>7.5797519233552491E-2</v>
      </c>
      <c r="AP90">
        <f t="shared" ca="1" si="62"/>
        <v>0.631016454053134</v>
      </c>
      <c r="AQ90">
        <f t="shared" ca="1" si="62"/>
        <v>0.51400046807654343</v>
      </c>
      <c r="AR90">
        <f t="shared" ca="1" si="62"/>
        <v>0.29767020486549101</v>
      </c>
      <c r="AS90">
        <f t="shared" ca="1" si="62"/>
        <v>0.99903853159501121</v>
      </c>
      <c r="AT90">
        <f t="shared" ca="1" si="62"/>
        <v>0.70201728869166558</v>
      </c>
    </row>
    <row r="91" spans="1:46" x14ac:dyDescent="0.35">
      <c r="A91" t="s">
        <v>59</v>
      </c>
      <c r="D91">
        <f ca="1">_xlfn.NORM.INV( RAND(),$B39*$C$2,'Hodgepodge of formulas'!$D$2 )</f>
        <v>0.86264662497358979</v>
      </c>
      <c r="E91">
        <f ca="1">_xlfn.NORM.INV( RAND(),$B39*$C$2,'Hodgepodge of formulas'!$D$2 )</f>
        <v>0.93969404423595659</v>
      </c>
      <c r="F91">
        <f ca="1">_xlfn.NORM.INV( RAND(),$B39*$C$2,'Hodgepodge of formulas'!$D$2 )</f>
        <v>0.81353953015642866</v>
      </c>
      <c r="G91">
        <f ca="1">_xlfn.NORM.INV( RAND(),$B39*$C$2,'Hodgepodge of formulas'!$D$2 )</f>
        <v>0.88787545131944701</v>
      </c>
      <c r="H91">
        <f ca="1">_xlfn.NORM.INV( RAND(),$B39*$C$2,'Hodgepodge of formulas'!$D$2 )</f>
        <v>0.84217737662667302</v>
      </c>
      <c r="I91">
        <f ca="1">_xlfn.NORM.INV( RAND(),$B39*$C$2,'Hodgepodge of formulas'!$D$2 )</f>
        <v>1.0133807761255977</v>
      </c>
      <c r="J91">
        <f ca="1">_xlfn.NORM.INV( RAND(),$B39*$C$2,'Hodgepodge of formulas'!$D$2 )</f>
        <v>1.0522848785977335</v>
      </c>
      <c r="K91">
        <f ca="1">_xlfn.NORM.INV( RAND(),$B39*$C$2,'Hodgepodge of formulas'!$D$2 )</f>
        <v>1.1156773354074685</v>
      </c>
      <c r="L91">
        <f ca="1">_xlfn.NORM.INV( RAND(),$B39*$C$2,'Hodgepodge of formulas'!$D$2 )</f>
        <v>0.80187857424273201</v>
      </c>
      <c r="M91">
        <f ca="1">_xlfn.NORM.INV( RAND(),$B39*$C$2,'Hodgepodge of formulas'!$D$2 )</f>
        <v>0.77771383953915096</v>
      </c>
      <c r="N91">
        <f ca="1">_xlfn.NORM.INV( RAND(),$B39*$C$2,'Hodgepodge of formulas'!$D$2 )</f>
        <v>1.0977457777262338</v>
      </c>
      <c r="O91">
        <f ca="1">_xlfn.NORM.INV( RAND(),$B39*$C$2,'Hodgepodge of formulas'!$D$2 )</f>
        <v>0.83962254102455181</v>
      </c>
      <c r="P91">
        <f ca="1">_xlfn.NORM.INV( RAND(),$B39*$C$2,'Hodgepodge of formulas'!$D$2 )</f>
        <v>1.0239187553763909</v>
      </c>
      <c r="Q91">
        <f ca="1">_xlfn.NORM.INV( RAND(),$B39*$C$2,'Hodgepodge of formulas'!$D$2 )</f>
        <v>0.90626054098688946</v>
      </c>
      <c r="R91">
        <f ca="1">_xlfn.NORM.INV( RAND(),$B39*$C$2,'Hodgepodge of formulas'!$D$2 )</f>
        <v>0.87690891478411426</v>
      </c>
      <c r="S91">
        <f ca="1">_xlfn.NORM.INV( RAND(),$B39*$C$2,'Hodgepodge of formulas'!$D$2 )</f>
        <v>0.85904392755133063</v>
      </c>
      <c r="T91">
        <f ca="1">_xlfn.NORM.INV( RAND(),$B39*$C$2,'Hodgepodge of formulas'!$D$2 )</f>
        <v>0.98631813830209247</v>
      </c>
      <c r="U91">
        <f ca="1">_xlfn.NORM.INV( RAND(),$B39*$C$2,'Hodgepodge of formulas'!$D$2 )</f>
        <v>0.90329004431933957</v>
      </c>
      <c r="V91">
        <f ca="1">_xlfn.NORM.INV( RAND(),$B39*$C$2,'Hodgepodge of formulas'!$D$2 )</f>
        <v>1.1117187804478257</v>
      </c>
      <c r="W91">
        <f ca="1">_xlfn.NORM.INV( RAND(),$B39*$C$2,'Hodgepodge of formulas'!$D$2 )</f>
        <v>0.89611630950639887</v>
      </c>
      <c r="Y91" t="s">
        <v>59</v>
      </c>
      <c r="Z91">
        <f t="shared" ca="1" si="61"/>
        <v>8.5567561899073663E-2</v>
      </c>
      <c r="AA91">
        <f t="shared" ca="1" si="61"/>
        <v>0.26880136350683737</v>
      </c>
      <c r="AB91">
        <f t="shared" ca="1" si="61"/>
        <v>0.97241609840019128</v>
      </c>
      <c r="AC91">
        <f t="shared" ca="1" si="61"/>
        <v>0.35143343348357237</v>
      </c>
      <c r="AD91">
        <f t="shared" ca="1" si="61"/>
        <v>7.7134150518365696E-2</v>
      </c>
      <c r="AE91">
        <f t="shared" ca="1" si="61"/>
        <v>0.90670185310455242</v>
      </c>
      <c r="AF91">
        <f t="shared" ca="1" si="61"/>
        <v>0.42045540399696368</v>
      </c>
      <c r="AG91">
        <f t="shared" ca="1" si="61"/>
        <v>0.14686051782580112</v>
      </c>
      <c r="AH91">
        <f t="shared" ca="1" si="61"/>
        <v>0.86138582460686308</v>
      </c>
      <c r="AI91">
        <f t="shared" ca="1" si="61"/>
        <v>0.30780227516445247</v>
      </c>
      <c r="AJ91">
        <f t="shared" ca="1" si="62"/>
        <v>0.96573272876942429</v>
      </c>
      <c r="AK91">
        <f t="shared" ca="1" si="62"/>
        <v>0.91777938886274313</v>
      </c>
      <c r="AL91">
        <f t="shared" ca="1" si="62"/>
        <v>0.94654805196415126</v>
      </c>
      <c r="AM91">
        <f t="shared" ca="1" si="62"/>
        <v>0.18106428398681662</v>
      </c>
      <c r="AN91">
        <f t="shared" ca="1" si="62"/>
        <v>0.41454313641353691</v>
      </c>
      <c r="AO91">
        <f t="shared" ca="1" si="62"/>
        <v>1.9285534346149769E-2</v>
      </c>
      <c r="AP91">
        <f t="shared" ca="1" si="62"/>
        <v>1.5929572762420463E-2</v>
      </c>
      <c r="AQ91">
        <f t="shared" ca="1" si="62"/>
        <v>0.41665998438541918</v>
      </c>
      <c r="AR91">
        <f t="shared" ca="1" si="62"/>
        <v>0.47587959403671376</v>
      </c>
      <c r="AS91">
        <f t="shared" ca="1" si="62"/>
        <v>0.76563397923302745</v>
      </c>
      <c r="AT91">
        <f t="shared" ca="1" si="62"/>
        <v>0.37614446824819758</v>
      </c>
    </row>
    <row r="92" spans="1:46" x14ac:dyDescent="0.35">
      <c r="A92" t="s">
        <v>53</v>
      </c>
      <c r="D92">
        <f ca="1">_xlfn.NORM.INV( RAND(),$B40*$C$2,'Hodgepodge of formulas'!$D$2 )</f>
        <v>0.90865270377693474</v>
      </c>
      <c r="E92">
        <f ca="1">_xlfn.NORM.INV( RAND(),$B40*$C$2,'Hodgepodge of formulas'!$D$2 )</f>
        <v>1.0378995698534894</v>
      </c>
      <c r="F92">
        <f ca="1">_xlfn.NORM.INV( RAND(),$B40*$C$2,'Hodgepodge of formulas'!$D$2 )</f>
        <v>0.81406881820922516</v>
      </c>
      <c r="G92">
        <f ca="1">_xlfn.NORM.INV( RAND(),$B40*$C$2,'Hodgepodge of formulas'!$D$2 )</f>
        <v>1.0828822438252204</v>
      </c>
      <c r="H92">
        <f ca="1">_xlfn.NORM.INV( RAND(),$B40*$C$2,'Hodgepodge of formulas'!$D$2 )</f>
        <v>1.0516821678309138</v>
      </c>
      <c r="I92">
        <f ca="1">_xlfn.NORM.INV( RAND(),$B40*$C$2,'Hodgepodge of formulas'!$D$2 )</f>
        <v>1.2067649705751609</v>
      </c>
      <c r="J92">
        <f ca="1">_xlfn.NORM.INV( RAND(),$B40*$C$2,'Hodgepodge of formulas'!$D$2 )</f>
        <v>0.90355188094861982</v>
      </c>
      <c r="K92">
        <f ca="1">_xlfn.NORM.INV( RAND(),$B40*$C$2,'Hodgepodge of formulas'!$D$2 )</f>
        <v>1.1651219767693264</v>
      </c>
      <c r="L92">
        <f ca="1">_xlfn.NORM.INV( RAND(),$B40*$C$2,'Hodgepodge of formulas'!$D$2 )</f>
        <v>1.0214810823544622</v>
      </c>
      <c r="M92">
        <f ca="1">_xlfn.NORM.INV( RAND(),$B40*$C$2,'Hodgepodge of formulas'!$D$2 )</f>
        <v>0.94777565009017783</v>
      </c>
      <c r="N92">
        <f ca="1">_xlfn.NORM.INV( RAND(),$B40*$C$2,'Hodgepodge of formulas'!$D$2 )</f>
        <v>0.89050463891878096</v>
      </c>
      <c r="O92">
        <f ca="1">_xlfn.NORM.INV( RAND(),$B40*$C$2,'Hodgepodge of formulas'!$D$2 )</f>
        <v>0.84030847271616227</v>
      </c>
      <c r="P92">
        <f ca="1">_xlfn.NORM.INV( RAND(),$B40*$C$2,'Hodgepodge of formulas'!$D$2 )</f>
        <v>0.90109393299316976</v>
      </c>
      <c r="Q92">
        <f ca="1">_xlfn.NORM.INV( RAND(),$B40*$C$2,'Hodgepodge of formulas'!$D$2 )</f>
        <v>0.98066290977595849</v>
      </c>
      <c r="R92">
        <f ca="1">_xlfn.NORM.INV( RAND(),$B40*$C$2,'Hodgepodge of formulas'!$D$2 )</f>
        <v>0.9474879444522355</v>
      </c>
      <c r="S92">
        <f ca="1">_xlfn.NORM.INV( RAND(),$B40*$C$2,'Hodgepodge of formulas'!$D$2 )</f>
        <v>0.88143301514985284</v>
      </c>
      <c r="T92">
        <f ca="1">_xlfn.NORM.INV( RAND(),$B40*$C$2,'Hodgepodge of formulas'!$D$2 )</f>
        <v>1.1261996462990087</v>
      </c>
      <c r="U92">
        <f ca="1">_xlfn.NORM.INV( RAND(),$B40*$C$2,'Hodgepodge of formulas'!$D$2 )</f>
        <v>1.0415208124182249</v>
      </c>
      <c r="V92">
        <f ca="1">_xlfn.NORM.INV( RAND(),$B40*$C$2,'Hodgepodge of formulas'!$D$2 )</f>
        <v>0.97308733526764313</v>
      </c>
      <c r="W92">
        <f ca="1">_xlfn.NORM.INV( RAND(),$B40*$C$2,'Hodgepodge of formulas'!$D$2 )</f>
        <v>0.95105728140681078</v>
      </c>
      <c r="Y92" t="s">
        <v>53</v>
      </c>
      <c r="Z92">
        <f t="shared" ca="1" si="61"/>
        <v>0.52242888215850281</v>
      </c>
      <c r="AA92">
        <f t="shared" ca="1" si="61"/>
        <v>0.93019721334647321</v>
      </c>
      <c r="AB92">
        <f t="shared" ca="1" si="61"/>
        <v>0.16822721746119618</v>
      </c>
      <c r="AC92">
        <f t="shared" ca="1" si="61"/>
        <v>0.67553718834000021</v>
      </c>
      <c r="AD92">
        <f t="shared" ca="1" si="61"/>
        <v>0.5727419124322839</v>
      </c>
      <c r="AE92">
        <f t="shared" ca="1" si="61"/>
        <v>0.47584884135040373</v>
      </c>
      <c r="AF92">
        <f t="shared" ca="1" si="61"/>
        <v>0.10466640466075039</v>
      </c>
      <c r="AG92">
        <f t="shared" ca="1" si="61"/>
        <v>0.25722622323239019</v>
      </c>
      <c r="AH92">
        <f t="shared" ca="1" si="61"/>
        <v>0.75871303366221299</v>
      </c>
      <c r="AI92">
        <f t="shared" ca="1" si="61"/>
        <v>4.9685085512345406E-3</v>
      </c>
      <c r="AJ92">
        <f t="shared" ca="1" si="62"/>
        <v>0.75438686759370233</v>
      </c>
      <c r="AK92">
        <f t="shared" ca="1" si="62"/>
        <v>0.23033373335614582</v>
      </c>
      <c r="AL92">
        <f t="shared" ca="1" si="62"/>
        <v>0.84124442479204342</v>
      </c>
      <c r="AM92">
        <f t="shared" ca="1" si="62"/>
        <v>0.22532730161447589</v>
      </c>
      <c r="AN92">
        <f t="shared" ca="1" si="62"/>
        <v>0.82078125592176232</v>
      </c>
      <c r="AO92">
        <f t="shared" ca="1" si="62"/>
        <v>0.59264867755727724</v>
      </c>
      <c r="AP92">
        <f t="shared" ca="1" si="62"/>
        <v>0.64630463910128133</v>
      </c>
      <c r="AQ92">
        <f t="shared" ca="1" si="62"/>
        <v>0.9765681032472987</v>
      </c>
      <c r="AR92">
        <f t="shared" ca="1" si="62"/>
        <v>0.20973557107073293</v>
      </c>
      <c r="AS92">
        <f t="shared" ca="1" si="62"/>
        <v>0.93491003407969886</v>
      </c>
      <c r="AT92">
        <f t="shared" ca="1" si="62"/>
        <v>0.69464890606709018</v>
      </c>
    </row>
    <row r="93" spans="1:46" x14ac:dyDescent="0.35">
      <c r="A93" t="s">
        <v>83</v>
      </c>
      <c r="D93">
        <f ca="1">_xlfn.NORM.INV( RAND(),$B41*$C$2,'Hodgepodge of formulas'!$D$2 )</f>
        <v>0.61906748117388266</v>
      </c>
      <c r="E93">
        <f ca="1">_xlfn.NORM.INV( RAND(),$B41*$C$2,'Hodgepodge of formulas'!$D$2 )</f>
        <v>0.98038731672819346</v>
      </c>
      <c r="F93">
        <f ca="1">_xlfn.NORM.INV( RAND(),$B41*$C$2,'Hodgepodge of formulas'!$D$2 )</f>
        <v>0.9993214745476815</v>
      </c>
      <c r="G93">
        <f ca="1">_xlfn.NORM.INV( RAND(),$B41*$C$2,'Hodgepodge of formulas'!$D$2 )</f>
        <v>0.78739319751403714</v>
      </c>
      <c r="H93">
        <f ca="1">_xlfn.NORM.INV( RAND(),$B41*$C$2,'Hodgepodge of formulas'!$D$2 )</f>
        <v>1.071681280568862</v>
      </c>
      <c r="I93">
        <f ca="1">_xlfn.NORM.INV( RAND(),$B41*$C$2,'Hodgepodge of formulas'!$D$2 )</f>
        <v>1.1222278708062132</v>
      </c>
      <c r="J93">
        <f ca="1">_xlfn.NORM.INV( RAND(),$B41*$C$2,'Hodgepodge of formulas'!$D$2 )</f>
        <v>0.85864902295261292</v>
      </c>
      <c r="K93">
        <f ca="1">_xlfn.NORM.INV( RAND(),$B41*$C$2,'Hodgepodge of formulas'!$D$2 )</f>
        <v>0.82037367190451538</v>
      </c>
      <c r="L93">
        <f ca="1">_xlfn.NORM.INV( RAND(),$B41*$C$2,'Hodgepodge of formulas'!$D$2 )</f>
        <v>0.84497706116607496</v>
      </c>
      <c r="M93">
        <f ca="1">_xlfn.NORM.INV( RAND(),$B41*$C$2,'Hodgepodge of formulas'!$D$2 )</f>
        <v>0.89915099134551757</v>
      </c>
      <c r="N93">
        <f ca="1">_xlfn.NORM.INV( RAND(),$B41*$C$2,'Hodgepodge of formulas'!$D$2 )</f>
        <v>0.96772227533470367</v>
      </c>
      <c r="O93">
        <f ca="1">_xlfn.NORM.INV( RAND(),$B41*$C$2,'Hodgepodge of formulas'!$D$2 )</f>
        <v>0.80880869364016383</v>
      </c>
      <c r="P93">
        <f ca="1">_xlfn.NORM.INV( RAND(),$B41*$C$2,'Hodgepodge of formulas'!$D$2 )</f>
        <v>0.85704578382490093</v>
      </c>
      <c r="Q93">
        <f ca="1">_xlfn.NORM.INV( RAND(),$B41*$C$2,'Hodgepodge of formulas'!$D$2 )</f>
        <v>0.94747109130196216</v>
      </c>
      <c r="R93">
        <f ca="1">_xlfn.NORM.INV( RAND(),$B41*$C$2,'Hodgepodge of formulas'!$D$2 )</f>
        <v>0.99663610515760492</v>
      </c>
      <c r="S93">
        <f ca="1">_xlfn.NORM.INV( RAND(),$B41*$C$2,'Hodgepodge of formulas'!$D$2 )</f>
        <v>1.0256265153536601</v>
      </c>
      <c r="T93">
        <f ca="1">_xlfn.NORM.INV( RAND(),$B41*$C$2,'Hodgepodge of formulas'!$D$2 )</f>
        <v>0.97443968135941605</v>
      </c>
      <c r="U93">
        <f ca="1">_xlfn.NORM.INV( RAND(),$B41*$C$2,'Hodgepodge of formulas'!$D$2 )</f>
        <v>0.94860059643957051</v>
      </c>
      <c r="V93">
        <f ca="1">_xlfn.NORM.INV( RAND(),$B41*$C$2,'Hodgepodge of formulas'!$D$2 )</f>
        <v>0.94249256165823281</v>
      </c>
      <c r="W93">
        <f ca="1">_xlfn.NORM.INV( RAND(),$B41*$C$2,'Hodgepodge of formulas'!$D$2 )</f>
        <v>0.86244561852010038</v>
      </c>
      <c r="Y93" t="s">
        <v>83</v>
      </c>
      <c r="Z93">
        <f t="shared" ca="1" si="61"/>
        <v>0.7322015931429543</v>
      </c>
      <c r="AA93">
        <f t="shared" ca="1" si="61"/>
        <v>0.92754380701420924</v>
      </c>
      <c r="AB93">
        <f t="shared" ca="1" si="61"/>
        <v>0.94165454739204935</v>
      </c>
      <c r="AC93">
        <f t="shared" ca="1" si="61"/>
        <v>0.89030938828668549</v>
      </c>
      <c r="AD93">
        <f t="shared" ca="1" si="61"/>
        <v>0.49237854360992306</v>
      </c>
      <c r="AE93">
        <f t="shared" ca="1" si="61"/>
        <v>0.61849689866187008</v>
      </c>
      <c r="AF93">
        <f t="shared" ca="1" si="61"/>
        <v>0.84615271488169275</v>
      </c>
      <c r="AG93">
        <f t="shared" ca="1" si="61"/>
        <v>0.85232589611757592</v>
      </c>
      <c r="AH93">
        <f t="shared" ca="1" si="61"/>
        <v>0.41938077986593669</v>
      </c>
      <c r="AI93">
        <f t="shared" ca="1" si="61"/>
        <v>0.45487631423240249</v>
      </c>
      <c r="AJ93">
        <f t="shared" ca="1" si="62"/>
        <v>0.98172571123464258</v>
      </c>
      <c r="AK93">
        <f t="shared" ca="1" si="62"/>
        <v>0.81009550544011089</v>
      </c>
      <c r="AL93">
        <f t="shared" ca="1" si="62"/>
        <v>0.42246288148493694</v>
      </c>
      <c r="AM93">
        <f t="shared" ca="1" si="62"/>
        <v>0.85447127081421892</v>
      </c>
      <c r="AN93">
        <f t="shared" ca="1" si="62"/>
        <v>0.27118706459664221</v>
      </c>
      <c r="AO93">
        <f t="shared" ca="1" si="62"/>
        <v>0.30351566711505851</v>
      </c>
      <c r="AP93">
        <f t="shared" ca="1" si="62"/>
        <v>0.58475080616930053</v>
      </c>
      <c r="AQ93">
        <f t="shared" ca="1" si="62"/>
        <v>9.4255693696087217E-2</v>
      </c>
      <c r="AR93">
        <f t="shared" ca="1" si="62"/>
        <v>0.57981862699364806</v>
      </c>
      <c r="AS93">
        <f t="shared" ca="1" si="62"/>
        <v>0.49271385677051305</v>
      </c>
      <c r="AT93">
        <f t="shared" ca="1" si="62"/>
        <v>0.19791728454504076</v>
      </c>
    </row>
    <row r="94" spans="1:46" x14ac:dyDescent="0.35">
      <c r="A94" t="s">
        <v>57</v>
      </c>
      <c r="D94">
        <f ca="1">_xlfn.NORM.INV( RAND(),$B42*$C$2,'Hodgepodge of formulas'!$D$2 )</f>
        <v>1.1306102112808607</v>
      </c>
      <c r="E94">
        <f ca="1">_xlfn.NORM.INV( RAND(),$B42*$C$2,'Hodgepodge of formulas'!$D$2 )</f>
        <v>0.93868695113386047</v>
      </c>
      <c r="F94">
        <f ca="1">_xlfn.NORM.INV( RAND(),$B42*$C$2,'Hodgepodge of formulas'!$D$2 )</f>
        <v>0.98441556263723995</v>
      </c>
      <c r="G94">
        <f ca="1">_xlfn.NORM.INV( RAND(),$B42*$C$2,'Hodgepodge of formulas'!$D$2 )</f>
        <v>1.0661831353804123</v>
      </c>
      <c r="H94">
        <f ca="1">_xlfn.NORM.INV( RAND(),$B42*$C$2,'Hodgepodge of formulas'!$D$2 )</f>
        <v>0.80929331398147564</v>
      </c>
      <c r="I94">
        <f ca="1">_xlfn.NORM.INV( RAND(),$B42*$C$2,'Hodgepodge of formulas'!$D$2 )</f>
        <v>0.86229717539555861</v>
      </c>
      <c r="J94">
        <f ca="1">_xlfn.NORM.INV( RAND(),$B42*$C$2,'Hodgepodge of formulas'!$D$2 )</f>
        <v>0.94223110290445367</v>
      </c>
      <c r="K94">
        <f ca="1">_xlfn.NORM.INV( RAND(),$B42*$C$2,'Hodgepodge of formulas'!$D$2 )</f>
        <v>1.0514056150746873</v>
      </c>
      <c r="L94">
        <f ca="1">_xlfn.NORM.INV( RAND(),$B42*$C$2,'Hodgepodge of formulas'!$D$2 )</f>
        <v>0.77772143418088446</v>
      </c>
      <c r="M94">
        <f ca="1">_xlfn.NORM.INV( RAND(),$B42*$C$2,'Hodgepodge of formulas'!$D$2 )</f>
        <v>0.79904850415392703</v>
      </c>
      <c r="N94">
        <f ca="1">_xlfn.NORM.INV( RAND(),$B42*$C$2,'Hodgepodge of formulas'!$D$2 )</f>
        <v>0.73265613630256388</v>
      </c>
      <c r="O94">
        <f ca="1">_xlfn.NORM.INV( RAND(),$B42*$C$2,'Hodgepodge of formulas'!$D$2 )</f>
        <v>0.98919113285909233</v>
      </c>
      <c r="P94">
        <f ca="1">_xlfn.NORM.INV( RAND(),$B42*$C$2,'Hodgepodge of formulas'!$D$2 )</f>
        <v>0.87097548729182528</v>
      </c>
      <c r="Q94">
        <f ca="1">_xlfn.NORM.INV( RAND(),$B42*$C$2,'Hodgepodge of formulas'!$D$2 )</f>
        <v>0.87890394845925246</v>
      </c>
      <c r="R94">
        <f ca="1">_xlfn.NORM.INV( RAND(),$B42*$C$2,'Hodgepodge of formulas'!$D$2 )</f>
        <v>1.234394368226668</v>
      </c>
      <c r="S94">
        <f ca="1">_xlfn.NORM.INV( RAND(),$B42*$C$2,'Hodgepodge of formulas'!$D$2 )</f>
        <v>0.95017045540925804</v>
      </c>
      <c r="T94">
        <f ca="1">_xlfn.NORM.INV( RAND(),$B42*$C$2,'Hodgepodge of formulas'!$D$2 )</f>
        <v>0.92463515335117541</v>
      </c>
      <c r="U94">
        <f ca="1">_xlfn.NORM.INV( RAND(),$B42*$C$2,'Hodgepodge of formulas'!$D$2 )</f>
        <v>1.0288376921234257</v>
      </c>
      <c r="V94">
        <f ca="1">_xlfn.NORM.INV( RAND(),$B42*$C$2,'Hodgepodge of formulas'!$D$2 )</f>
        <v>0.89252109858925577</v>
      </c>
      <c r="W94">
        <f ca="1">_xlfn.NORM.INV( RAND(),$B42*$C$2,'Hodgepodge of formulas'!$D$2 )</f>
        <v>1.0596763605399167</v>
      </c>
      <c r="Y94" t="s">
        <v>57</v>
      </c>
      <c r="Z94">
        <f t="shared" ca="1" si="61"/>
        <v>0.44714123602369815</v>
      </c>
      <c r="AA94">
        <f t="shared" ca="1" si="61"/>
        <v>0.36646200729857703</v>
      </c>
      <c r="AB94">
        <f t="shared" ca="1" si="61"/>
        <v>0.48905305239542896</v>
      </c>
      <c r="AC94">
        <f t="shared" ca="1" si="61"/>
        <v>0.82846209075027</v>
      </c>
      <c r="AD94">
        <f t="shared" ca="1" si="61"/>
        <v>0.27472605554165008</v>
      </c>
      <c r="AE94">
        <f t="shared" ca="1" si="61"/>
        <v>0.33737239429217225</v>
      </c>
      <c r="AF94">
        <f t="shared" ca="1" si="61"/>
        <v>0.26324252502721923</v>
      </c>
      <c r="AG94">
        <f t="shared" ca="1" si="61"/>
        <v>0.31390748494587983</v>
      </c>
      <c r="AH94">
        <f t="shared" ca="1" si="61"/>
        <v>0.64447449562463943</v>
      </c>
      <c r="AI94">
        <f t="shared" ca="1" si="61"/>
        <v>0.98022049768722408</v>
      </c>
      <c r="AJ94">
        <f t="shared" ca="1" si="62"/>
        <v>0.54671455350322762</v>
      </c>
      <c r="AK94">
        <f t="shared" ca="1" si="62"/>
        <v>0.91947985619264028</v>
      </c>
      <c r="AL94">
        <f t="shared" ca="1" si="62"/>
        <v>0.31742948359804524</v>
      </c>
      <c r="AM94">
        <f t="shared" ca="1" si="62"/>
        <v>0.6533880069020741</v>
      </c>
      <c r="AN94">
        <f t="shared" ca="1" si="62"/>
        <v>0.51301810009680215</v>
      </c>
      <c r="AO94">
        <f t="shared" ca="1" si="62"/>
        <v>0.86654505022470174</v>
      </c>
      <c r="AP94">
        <f t="shared" ca="1" si="62"/>
        <v>1.8353888086604209E-2</v>
      </c>
      <c r="AQ94">
        <f t="shared" ca="1" si="62"/>
        <v>0.2233685800604065</v>
      </c>
      <c r="AR94">
        <f t="shared" ca="1" si="62"/>
        <v>0.82994859289365275</v>
      </c>
      <c r="AS94">
        <f t="shared" ca="1" si="62"/>
        <v>0.78812659816334085</v>
      </c>
      <c r="AT94">
        <f t="shared" ca="1" si="62"/>
        <v>0.31040955825362182</v>
      </c>
    </row>
    <row r="95" spans="1:46" x14ac:dyDescent="0.35">
      <c r="A95" t="s">
        <v>60</v>
      </c>
      <c r="D95">
        <f ca="1">_xlfn.NORM.INV( RAND(),$B43*$C$2,'Hodgepodge of formulas'!$D$2 )</f>
        <v>1.0147128716441052</v>
      </c>
      <c r="E95">
        <f ca="1">_xlfn.NORM.INV( RAND(),$B43*$C$2,'Hodgepodge of formulas'!$D$2 )</f>
        <v>0.83230979809104799</v>
      </c>
      <c r="F95">
        <f ca="1">_xlfn.NORM.INV( RAND(),$B43*$C$2,'Hodgepodge of formulas'!$D$2 )</f>
        <v>1.0432006732452637</v>
      </c>
      <c r="G95">
        <f ca="1">_xlfn.NORM.INV( RAND(),$B43*$C$2,'Hodgepodge of formulas'!$D$2 )</f>
        <v>0.84233344816239253</v>
      </c>
      <c r="H95">
        <f ca="1">_xlfn.NORM.INV( RAND(),$B43*$C$2,'Hodgepodge of formulas'!$D$2 )</f>
        <v>0.89274165140869832</v>
      </c>
      <c r="I95">
        <f ca="1">_xlfn.NORM.INV( RAND(),$B43*$C$2,'Hodgepodge of formulas'!$D$2 )</f>
        <v>0.9343614360259227</v>
      </c>
      <c r="J95">
        <f ca="1">_xlfn.NORM.INV( RAND(),$B43*$C$2,'Hodgepodge of formulas'!$D$2 )</f>
        <v>0.80861704824651559</v>
      </c>
      <c r="K95">
        <f ca="1">_xlfn.NORM.INV( RAND(),$B43*$C$2,'Hodgepodge of formulas'!$D$2 )</f>
        <v>0.64422396110167779</v>
      </c>
      <c r="L95">
        <f ca="1">_xlfn.NORM.INV( RAND(),$B43*$C$2,'Hodgepodge of formulas'!$D$2 )</f>
        <v>0.69601309652786814</v>
      </c>
      <c r="M95">
        <f ca="1">_xlfn.NORM.INV( RAND(),$B43*$C$2,'Hodgepodge of formulas'!$D$2 )</f>
        <v>0.93059145663793141</v>
      </c>
      <c r="N95">
        <f ca="1">_xlfn.NORM.INV( RAND(),$B43*$C$2,'Hodgepodge of formulas'!$D$2 )</f>
        <v>0.87705780241749409</v>
      </c>
      <c r="O95">
        <f ca="1">_xlfn.NORM.INV( RAND(),$B43*$C$2,'Hodgepodge of formulas'!$D$2 )</f>
        <v>1.043374444405945</v>
      </c>
      <c r="P95">
        <f ca="1">_xlfn.NORM.INV( RAND(),$B43*$C$2,'Hodgepodge of formulas'!$D$2 )</f>
        <v>0.99483028150106934</v>
      </c>
      <c r="Q95">
        <f ca="1">_xlfn.NORM.INV( RAND(),$B43*$C$2,'Hodgepodge of formulas'!$D$2 )</f>
        <v>0.81735058732205068</v>
      </c>
      <c r="R95">
        <f ca="1">_xlfn.NORM.INV( RAND(),$B43*$C$2,'Hodgepodge of formulas'!$D$2 )</f>
        <v>0.93900133302421607</v>
      </c>
      <c r="S95">
        <f ca="1">_xlfn.NORM.INV( RAND(),$B43*$C$2,'Hodgepodge of formulas'!$D$2 )</f>
        <v>0.92260254330882785</v>
      </c>
      <c r="T95">
        <f ca="1">_xlfn.NORM.INV( RAND(),$B43*$C$2,'Hodgepodge of formulas'!$D$2 )</f>
        <v>0.95062783302107623</v>
      </c>
      <c r="U95">
        <f ca="1">_xlfn.NORM.INV( RAND(),$B43*$C$2,'Hodgepodge of formulas'!$D$2 )</f>
        <v>0.82454271403062229</v>
      </c>
      <c r="V95">
        <f ca="1">_xlfn.NORM.INV( RAND(),$B43*$C$2,'Hodgepodge of formulas'!$D$2 )</f>
        <v>1.0401483509452043</v>
      </c>
      <c r="W95">
        <f ca="1">_xlfn.NORM.INV( RAND(),$B43*$C$2,'Hodgepodge of formulas'!$D$2 )</f>
        <v>0.96864050579291494</v>
      </c>
      <c r="Y95" t="s">
        <v>60</v>
      </c>
      <c r="Z95">
        <f t="shared" ca="1" si="61"/>
        <v>0.91708967253810669</v>
      </c>
      <c r="AA95">
        <f t="shared" ca="1" si="61"/>
        <v>0.53747371957579781</v>
      </c>
      <c r="AB95">
        <f t="shared" ca="1" si="61"/>
        <v>0.7435486869388519</v>
      </c>
      <c r="AC95">
        <f t="shared" ca="1" si="61"/>
        <v>0.53322172204124973</v>
      </c>
      <c r="AD95">
        <f t="shared" ca="1" si="61"/>
        <v>0.16582620899694533</v>
      </c>
      <c r="AE95">
        <f t="shared" ca="1" si="61"/>
        <v>0.92087748383199319</v>
      </c>
      <c r="AF95">
        <f t="shared" ca="1" si="61"/>
        <v>0.54806300424517029</v>
      </c>
      <c r="AG95">
        <f t="shared" ca="1" si="61"/>
        <v>0.92453973420882452</v>
      </c>
      <c r="AH95">
        <f t="shared" ca="1" si="61"/>
        <v>0.77971795900803398</v>
      </c>
      <c r="AI95">
        <f t="shared" ca="1" si="61"/>
        <v>0.8834310257295046</v>
      </c>
      <c r="AJ95">
        <f t="shared" ca="1" si="62"/>
        <v>0.2358617466080869</v>
      </c>
      <c r="AK95">
        <f t="shared" ca="1" si="62"/>
        <v>0.27560985119860293</v>
      </c>
      <c r="AL95">
        <f t="shared" ca="1" si="62"/>
        <v>0.8807113609664432</v>
      </c>
      <c r="AM95">
        <f t="shared" ca="1" si="62"/>
        <v>0.91587466890015423</v>
      </c>
      <c r="AN95">
        <f t="shared" ca="1" si="62"/>
        <v>0.43633623914718012</v>
      </c>
      <c r="AO95">
        <f t="shared" ca="1" si="62"/>
        <v>0.92051601609253741</v>
      </c>
      <c r="AP95">
        <f t="shared" ca="1" si="62"/>
        <v>0.56923059004226373</v>
      </c>
      <c r="AQ95">
        <f t="shared" ca="1" si="62"/>
        <v>0.65782820710538015</v>
      </c>
      <c r="AR95">
        <f t="shared" ca="1" si="62"/>
        <v>0.9518920564930422</v>
      </c>
      <c r="AS95">
        <f t="shared" ca="1" si="62"/>
        <v>0.67555491395891687</v>
      </c>
      <c r="AT95">
        <f t="shared" ca="1" si="62"/>
        <v>0.85786558056052387</v>
      </c>
    </row>
    <row r="96" spans="1:46" x14ac:dyDescent="0.35">
      <c r="A96" t="s">
        <v>84</v>
      </c>
      <c r="D96">
        <f ca="1">_xlfn.NORM.INV( RAND(),$B44*$C$2,'Hodgepodge of formulas'!$D$2 )</f>
        <v>0.82051619096915984</v>
      </c>
      <c r="E96">
        <f ca="1">_xlfn.NORM.INV( RAND(),$B44*$C$2,'Hodgepodge of formulas'!$D$2 )</f>
        <v>0.92131181342082702</v>
      </c>
      <c r="F96">
        <f ca="1">_xlfn.NORM.INV( RAND(),$B44*$C$2,'Hodgepodge of formulas'!$D$2 )</f>
        <v>0.78139964406395712</v>
      </c>
      <c r="G96">
        <f ca="1">_xlfn.NORM.INV( RAND(),$B44*$C$2,'Hodgepodge of formulas'!$D$2 )</f>
        <v>0.66244346817984412</v>
      </c>
      <c r="H96">
        <f ca="1">_xlfn.NORM.INV( RAND(),$B44*$C$2,'Hodgepodge of formulas'!$D$2 )</f>
        <v>0.9772765014615582</v>
      </c>
      <c r="I96">
        <f ca="1">_xlfn.NORM.INV( RAND(),$B44*$C$2,'Hodgepodge of formulas'!$D$2 )</f>
        <v>0.75977831347527758</v>
      </c>
      <c r="J96">
        <f ca="1">_xlfn.NORM.INV( RAND(),$B44*$C$2,'Hodgepodge of formulas'!$D$2 )</f>
        <v>0.95705451430312993</v>
      </c>
      <c r="K96">
        <f ca="1">_xlfn.NORM.INV( RAND(),$B44*$C$2,'Hodgepodge of formulas'!$D$2 )</f>
        <v>0.86316511630669213</v>
      </c>
      <c r="L96">
        <f ca="1">_xlfn.NORM.INV( RAND(),$B44*$C$2,'Hodgepodge of formulas'!$D$2 )</f>
        <v>0.90554609893739757</v>
      </c>
      <c r="M96">
        <f ca="1">_xlfn.NORM.INV( RAND(),$B44*$C$2,'Hodgepodge of formulas'!$D$2 )</f>
        <v>0.99132919917974727</v>
      </c>
      <c r="N96">
        <f ca="1">_xlfn.NORM.INV( RAND(),$B44*$C$2,'Hodgepodge of formulas'!$D$2 )</f>
        <v>0.85642991753977571</v>
      </c>
      <c r="O96">
        <f ca="1">_xlfn.NORM.INV( RAND(),$B44*$C$2,'Hodgepodge of formulas'!$D$2 )</f>
        <v>1.0267798902268326</v>
      </c>
      <c r="P96">
        <f ca="1">_xlfn.NORM.INV( RAND(),$B44*$C$2,'Hodgepodge of formulas'!$D$2 )</f>
        <v>0.80200625822954552</v>
      </c>
      <c r="Q96">
        <f ca="1">_xlfn.NORM.INV( RAND(),$B44*$C$2,'Hodgepodge of formulas'!$D$2 )</f>
        <v>0.99988989914699422</v>
      </c>
      <c r="R96">
        <f ca="1">_xlfn.NORM.INV( RAND(),$B44*$C$2,'Hodgepodge of formulas'!$D$2 )</f>
        <v>0.87830409326630587</v>
      </c>
      <c r="S96">
        <f ca="1">_xlfn.NORM.INV( RAND(),$B44*$C$2,'Hodgepodge of formulas'!$D$2 )</f>
        <v>0.73729526165766013</v>
      </c>
      <c r="T96">
        <f ca="1">_xlfn.NORM.INV( RAND(),$B44*$C$2,'Hodgepodge of formulas'!$D$2 )</f>
        <v>1.0684823366464511</v>
      </c>
      <c r="U96">
        <f ca="1">_xlfn.NORM.INV( RAND(),$B44*$C$2,'Hodgepodge of formulas'!$D$2 )</f>
        <v>0.946918331942455</v>
      </c>
      <c r="V96">
        <f ca="1">_xlfn.NORM.INV( RAND(),$B44*$C$2,'Hodgepodge of formulas'!$D$2 )</f>
        <v>0.85769752970235724</v>
      </c>
      <c r="W96">
        <f ca="1">_xlfn.NORM.INV( RAND(),$B44*$C$2,'Hodgepodge of formulas'!$D$2 )</f>
        <v>0.97222694605291327</v>
      </c>
      <c r="Y96" t="s">
        <v>84</v>
      </c>
      <c r="Z96">
        <f t="shared" ca="1" si="61"/>
        <v>0.77134077560945413</v>
      </c>
      <c r="AA96">
        <f t="shared" ca="1" si="61"/>
        <v>0.86732418206595197</v>
      </c>
      <c r="AB96">
        <f t="shared" ca="1" si="61"/>
        <v>0.40200191718414302</v>
      </c>
      <c r="AC96">
        <f t="shared" ca="1" si="61"/>
        <v>0.64707209569080049</v>
      </c>
      <c r="AD96">
        <f t="shared" ca="1" si="61"/>
        <v>0.1521491958352128</v>
      </c>
      <c r="AE96">
        <f t="shared" ca="1" si="61"/>
        <v>0.87266614025553713</v>
      </c>
      <c r="AF96">
        <f t="shared" ca="1" si="61"/>
        <v>0.84842708518662679</v>
      </c>
      <c r="AG96">
        <f t="shared" ca="1" si="61"/>
        <v>0.6410577686292005</v>
      </c>
      <c r="AH96">
        <f t="shared" ca="1" si="61"/>
        <v>0.50983300285754574</v>
      </c>
      <c r="AI96">
        <f t="shared" ca="1" si="61"/>
        <v>0.1461417622907647</v>
      </c>
      <c r="AJ96">
        <f t="shared" ca="1" si="62"/>
        <v>0.66136777941827729</v>
      </c>
      <c r="AK96">
        <f t="shared" ca="1" si="62"/>
        <v>0.41412451039058007</v>
      </c>
      <c r="AL96">
        <f t="shared" ca="1" si="62"/>
        <v>0.57543684018337116</v>
      </c>
      <c r="AM96">
        <f t="shared" ca="1" si="62"/>
        <v>0.86030968818841191</v>
      </c>
      <c r="AN96">
        <f t="shared" ca="1" si="62"/>
        <v>0.87578540768683466</v>
      </c>
      <c r="AO96">
        <f t="shared" ca="1" si="62"/>
        <v>0.75442281026716718</v>
      </c>
      <c r="AP96">
        <f t="shared" ca="1" si="62"/>
        <v>0.20389579296038485</v>
      </c>
      <c r="AQ96">
        <f t="shared" ca="1" si="62"/>
        <v>0.36867584367453932</v>
      </c>
      <c r="AR96">
        <f t="shared" ca="1" si="62"/>
        <v>0.54918666657393045</v>
      </c>
      <c r="AS96">
        <f t="shared" ca="1" si="62"/>
        <v>0.99235360924169569</v>
      </c>
      <c r="AT96">
        <f t="shared" ca="1" si="62"/>
        <v>0.35019482191440943</v>
      </c>
    </row>
    <row r="97" spans="1:46" x14ac:dyDescent="0.35">
      <c r="A97" t="s">
        <v>58</v>
      </c>
      <c r="D97">
        <f ca="1">_xlfn.NORM.INV( RAND(),$B45*$C$2,'Hodgepodge of formulas'!$D$2 )</f>
        <v>0.8860144210964489</v>
      </c>
      <c r="E97">
        <f ca="1">_xlfn.NORM.INV( RAND(),$B45*$C$2,'Hodgepodge of formulas'!$D$2 )</f>
        <v>0.83836652247411059</v>
      </c>
      <c r="F97">
        <f ca="1">_xlfn.NORM.INV( RAND(),$B45*$C$2,'Hodgepodge of formulas'!$D$2 )</f>
        <v>0.93964159755914878</v>
      </c>
      <c r="G97">
        <f ca="1">_xlfn.NORM.INV( RAND(),$B45*$C$2,'Hodgepodge of formulas'!$D$2 )</f>
        <v>0.88741313699299951</v>
      </c>
      <c r="H97">
        <f ca="1">_xlfn.NORM.INV( RAND(),$B45*$C$2,'Hodgepodge of formulas'!$D$2 )</f>
        <v>0.76344643635083642</v>
      </c>
      <c r="I97">
        <f ca="1">_xlfn.NORM.INV( RAND(),$B45*$C$2,'Hodgepodge of formulas'!$D$2 )</f>
        <v>0.85078295006386662</v>
      </c>
      <c r="J97">
        <f ca="1">_xlfn.NORM.INV( RAND(),$B45*$C$2,'Hodgepodge of formulas'!$D$2 )</f>
        <v>0.76598431163926128</v>
      </c>
      <c r="K97">
        <f ca="1">_xlfn.NORM.INV( RAND(),$B45*$C$2,'Hodgepodge of formulas'!$D$2 )</f>
        <v>0.8065416201313591</v>
      </c>
      <c r="L97">
        <f ca="1">_xlfn.NORM.INV( RAND(),$B45*$C$2,'Hodgepodge of formulas'!$D$2 )</f>
        <v>0.89196097775755034</v>
      </c>
      <c r="M97">
        <f ca="1">_xlfn.NORM.INV( RAND(),$B45*$C$2,'Hodgepodge of formulas'!$D$2 )</f>
        <v>0.79897178825186377</v>
      </c>
      <c r="N97">
        <f ca="1">_xlfn.NORM.INV( RAND(),$B45*$C$2,'Hodgepodge of formulas'!$D$2 )</f>
        <v>0.86267869105097328</v>
      </c>
      <c r="O97">
        <f ca="1">_xlfn.NORM.INV( RAND(),$B45*$C$2,'Hodgepodge of formulas'!$D$2 )</f>
        <v>0.93309584488319386</v>
      </c>
      <c r="P97">
        <f ca="1">_xlfn.NORM.INV( RAND(),$B45*$C$2,'Hodgepodge of formulas'!$D$2 )</f>
        <v>0.93463579463509172</v>
      </c>
      <c r="Q97">
        <f ca="1">_xlfn.NORM.INV( RAND(),$B45*$C$2,'Hodgepodge of formulas'!$D$2 )</f>
        <v>0.65986701030303641</v>
      </c>
      <c r="R97">
        <f ca="1">_xlfn.NORM.INV( RAND(),$B45*$C$2,'Hodgepodge of formulas'!$D$2 )</f>
        <v>0.99826667234194599</v>
      </c>
      <c r="S97">
        <f ca="1">_xlfn.NORM.INV( RAND(),$B45*$C$2,'Hodgepodge of formulas'!$D$2 )</f>
        <v>0.96306407202604505</v>
      </c>
      <c r="T97">
        <f ca="1">_xlfn.NORM.INV( RAND(),$B45*$C$2,'Hodgepodge of formulas'!$D$2 )</f>
        <v>0.88053405859598033</v>
      </c>
      <c r="U97">
        <f ca="1">_xlfn.NORM.INV( RAND(),$B45*$C$2,'Hodgepodge of formulas'!$D$2 )</f>
        <v>0.80439737868606676</v>
      </c>
      <c r="V97">
        <f ca="1">_xlfn.NORM.INV( RAND(),$B45*$C$2,'Hodgepodge of formulas'!$D$2 )</f>
        <v>0.93840457194895754</v>
      </c>
      <c r="W97">
        <f ca="1">_xlfn.NORM.INV( RAND(),$B45*$C$2,'Hodgepodge of formulas'!$D$2 )</f>
        <v>1.0628804008607136</v>
      </c>
      <c r="Y97" t="s">
        <v>58</v>
      </c>
      <c r="Z97">
        <f t="shared" ca="1" si="61"/>
        <v>0.64715151246386593</v>
      </c>
      <c r="AA97">
        <f t="shared" ca="1" si="61"/>
        <v>0.5219319732378136</v>
      </c>
      <c r="AB97">
        <f t="shared" ca="1" si="61"/>
        <v>0.24320574408350226</v>
      </c>
      <c r="AC97">
        <f t="shared" ca="1" si="61"/>
        <v>0.94083211483625961</v>
      </c>
      <c r="AD97">
        <f t="shared" ca="1" si="61"/>
        <v>4.2490679411523513E-2</v>
      </c>
      <c r="AE97">
        <f t="shared" ca="1" si="61"/>
        <v>0.28126257983133385</v>
      </c>
      <c r="AF97">
        <f t="shared" ca="1" si="61"/>
        <v>0.8942997711163464</v>
      </c>
      <c r="AG97">
        <f t="shared" ca="1" si="61"/>
        <v>0.74476233578162621</v>
      </c>
      <c r="AH97">
        <f t="shared" ca="1" si="61"/>
        <v>0.24899021941615596</v>
      </c>
      <c r="AI97">
        <f t="shared" ca="1" si="61"/>
        <v>0.68123962125778958</v>
      </c>
      <c r="AJ97">
        <f t="shared" ca="1" si="62"/>
        <v>0.48215273548124193</v>
      </c>
      <c r="AK97">
        <f t="shared" ca="1" si="62"/>
        <v>0.68582352542187475</v>
      </c>
      <c r="AL97">
        <f t="shared" ca="1" si="62"/>
        <v>0.52220410490442659</v>
      </c>
      <c r="AM97">
        <f t="shared" ca="1" si="62"/>
        <v>0.86121624657309692</v>
      </c>
      <c r="AN97">
        <f t="shared" ca="1" si="62"/>
        <v>0.27487877085850454</v>
      </c>
      <c r="AO97">
        <f t="shared" ca="1" si="62"/>
        <v>0.38172462334710666</v>
      </c>
      <c r="AP97">
        <f t="shared" ca="1" si="62"/>
        <v>0.49819123102245633</v>
      </c>
      <c r="AQ97">
        <f t="shared" ca="1" si="62"/>
        <v>0.47523692403666373</v>
      </c>
      <c r="AR97">
        <f t="shared" ca="1" si="62"/>
        <v>0.85042294257881812</v>
      </c>
      <c r="AS97">
        <f t="shared" ca="1" si="62"/>
        <v>0.83126463352048952</v>
      </c>
      <c r="AT97">
        <f t="shared" ca="1" si="62"/>
        <v>0.48726701416915841</v>
      </c>
    </row>
    <row r="98" spans="1:46" x14ac:dyDescent="0.35">
      <c r="A98" t="s">
        <v>43</v>
      </c>
      <c r="D98">
        <f ca="1">_xlfn.NORM.INV( RAND(),$B46*$C$2,'Hodgepodge of formulas'!$D$2 )</f>
        <v>0.75245856468733463</v>
      </c>
      <c r="E98">
        <f ca="1">_xlfn.NORM.INV( RAND(),$B46*$C$2,'Hodgepodge of formulas'!$D$2 )</f>
        <v>1.0257233144287961</v>
      </c>
      <c r="F98">
        <f ca="1">_xlfn.NORM.INV( RAND(),$B46*$C$2,'Hodgepodge of formulas'!$D$2 )</f>
        <v>0.83737133205963221</v>
      </c>
      <c r="G98">
        <f ca="1">_xlfn.NORM.INV( RAND(),$B46*$C$2,'Hodgepodge of formulas'!$D$2 )</f>
        <v>0.76040159539621432</v>
      </c>
      <c r="H98">
        <f ca="1">_xlfn.NORM.INV( RAND(),$B46*$C$2,'Hodgepodge of formulas'!$D$2 )</f>
        <v>0.84809129836282449</v>
      </c>
      <c r="I98">
        <f ca="1">_xlfn.NORM.INV( RAND(),$B46*$C$2,'Hodgepodge of formulas'!$D$2 )</f>
        <v>0.71184992964411098</v>
      </c>
      <c r="J98">
        <f ca="1">_xlfn.NORM.INV( RAND(),$B46*$C$2,'Hodgepodge of formulas'!$D$2 )</f>
        <v>0.8675582492634536</v>
      </c>
      <c r="K98">
        <f ca="1">_xlfn.NORM.INV( RAND(),$B46*$C$2,'Hodgepodge of formulas'!$D$2 )</f>
        <v>0.9984823683004751</v>
      </c>
      <c r="L98">
        <f ca="1">_xlfn.NORM.INV( RAND(),$B46*$C$2,'Hodgepodge of formulas'!$D$2 )</f>
        <v>0.77618319179769601</v>
      </c>
      <c r="M98">
        <f ca="1">_xlfn.NORM.INV( RAND(),$B46*$C$2,'Hodgepodge of formulas'!$D$2 )</f>
        <v>0.85311757291199375</v>
      </c>
      <c r="N98">
        <f ca="1">_xlfn.NORM.INV( RAND(),$B46*$C$2,'Hodgepodge of formulas'!$D$2 )</f>
        <v>0.92997152347146084</v>
      </c>
      <c r="O98">
        <f ca="1">_xlfn.NORM.INV( RAND(),$B46*$C$2,'Hodgepodge of formulas'!$D$2 )</f>
        <v>0.82814142086193987</v>
      </c>
      <c r="P98">
        <f ca="1">_xlfn.NORM.INV( RAND(),$B46*$C$2,'Hodgepodge of formulas'!$D$2 )</f>
        <v>0.87951301255214476</v>
      </c>
      <c r="Q98">
        <f ca="1">_xlfn.NORM.INV( RAND(),$B46*$C$2,'Hodgepodge of formulas'!$D$2 )</f>
        <v>0.84081433314897058</v>
      </c>
      <c r="R98">
        <f ca="1">_xlfn.NORM.INV( RAND(),$B46*$C$2,'Hodgepodge of formulas'!$D$2 )</f>
        <v>1.0026717199684341</v>
      </c>
      <c r="S98">
        <f ca="1">_xlfn.NORM.INV( RAND(),$B46*$C$2,'Hodgepodge of formulas'!$D$2 )</f>
        <v>0.92789512812151254</v>
      </c>
      <c r="T98">
        <f ca="1">_xlfn.NORM.INV( RAND(),$B46*$C$2,'Hodgepodge of formulas'!$D$2 )</f>
        <v>0.85572169675971987</v>
      </c>
      <c r="U98">
        <f ca="1">_xlfn.NORM.INV( RAND(),$B46*$C$2,'Hodgepodge of formulas'!$D$2 )</f>
        <v>0.83228682839282797</v>
      </c>
      <c r="V98">
        <f ca="1">_xlfn.NORM.INV( RAND(),$B46*$C$2,'Hodgepodge of formulas'!$D$2 )</f>
        <v>0.97992862546744719</v>
      </c>
      <c r="W98">
        <f ca="1">_xlfn.NORM.INV( RAND(),$B46*$C$2,'Hodgepodge of formulas'!$D$2 )</f>
        <v>0.80939365007481345</v>
      </c>
      <c r="Y98" t="s">
        <v>43</v>
      </c>
      <c r="Z98">
        <f t="shared" ref="Z98:AI107" ca="1" si="63">RAND()</f>
        <v>0.87844429909929378</v>
      </c>
      <c r="AA98">
        <f t="shared" ca="1" si="63"/>
        <v>7.7016653865843776E-2</v>
      </c>
      <c r="AB98">
        <f t="shared" ca="1" si="63"/>
        <v>0.54715136548888821</v>
      </c>
      <c r="AC98">
        <f t="shared" ca="1" si="63"/>
        <v>0.88618905923763114</v>
      </c>
      <c r="AD98">
        <f t="shared" ca="1" si="63"/>
        <v>0.92834005204977399</v>
      </c>
      <c r="AE98">
        <f t="shared" ca="1" si="63"/>
        <v>0.1768718218268005</v>
      </c>
      <c r="AF98">
        <f t="shared" ca="1" si="63"/>
        <v>0.46666402853242339</v>
      </c>
      <c r="AG98">
        <f t="shared" ca="1" si="63"/>
        <v>1.3065845578489443E-2</v>
      </c>
      <c r="AH98">
        <f t="shared" ca="1" si="63"/>
        <v>7.3292864355026799E-3</v>
      </c>
      <c r="AI98">
        <f t="shared" ca="1" si="63"/>
        <v>0.87582445345682747</v>
      </c>
      <c r="AJ98">
        <f t="shared" ref="AJ98:AT107" ca="1" si="64">RAND()</f>
        <v>0.27364635273937377</v>
      </c>
      <c r="AK98">
        <f t="shared" ca="1" si="64"/>
        <v>0.15978174595793504</v>
      </c>
      <c r="AL98">
        <f t="shared" ca="1" si="64"/>
        <v>0.90458286520642661</v>
      </c>
      <c r="AM98">
        <f t="shared" ca="1" si="64"/>
        <v>0.61672158874310912</v>
      </c>
      <c r="AN98">
        <f t="shared" ca="1" si="64"/>
        <v>0.59173523970931852</v>
      </c>
      <c r="AO98">
        <f t="shared" ca="1" si="64"/>
        <v>0.13625431779496899</v>
      </c>
      <c r="AP98">
        <f t="shared" ca="1" si="64"/>
        <v>0.40876466466549166</v>
      </c>
      <c r="AQ98">
        <f t="shared" ca="1" si="64"/>
        <v>0.25235298931014627</v>
      </c>
      <c r="AR98">
        <f t="shared" ca="1" si="64"/>
        <v>0.72628023308472844</v>
      </c>
      <c r="AS98">
        <f t="shared" ca="1" si="64"/>
        <v>0.69315417941734658</v>
      </c>
      <c r="AT98">
        <f t="shared" ca="1" si="64"/>
        <v>7.7697823048510695E-2</v>
      </c>
    </row>
    <row r="99" spans="1:46" x14ac:dyDescent="0.35">
      <c r="A99" t="s">
        <v>85</v>
      </c>
      <c r="D99">
        <f ca="1">_xlfn.NORM.INV( RAND(),$B47*$C$2,'Hodgepodge of formulas'!$D$2 )</f>
        <v>0.85663604149324135</v>
      </c>
      <c r="E99">
        <f ca="1">_xlfn.NORM.INV( RAND(),$B47*$C$2,'Hodgepodge of formulas'!$D$2 )</f>
        <v>1.0128136807274097</v>
      </c>
      <c r="F99">
        <f ca="1">_xlfn.NORM.INV( RAND(),$B47*$C$2,'Hodgepodge of formulas'!$D$2 )</f>
        <v>0.83176522200127623</v>
      </c>
      <c r="G99">
        <f ca="1">_xlfn.NORM.INV( RAND(),$B47*$C$2,'Hodgepodge of formulas'!$D$2 )</f>
        <v>0.90437694328039786</v>
      </c>
      <c r="H99">
        <f ca="1">_xlfn.NORM.INV( RAND(),$B47*$C$2,'Hodgepodge of formulas'!$D$2 )</f>
        <v>0.89621543274131921</v>
      </c>
      <c r="I99">
        <f ca="1">_xlfn.NORM.INV( RAND(),$B47*$C$2,'Hodgepodge of formulas'!$D$2 )</f>
        <v>0.88793442847991788</v>
      </c>
      <c r="J99">
        <f ca="1">_xlfn.NORM.INV( RAND(),$B47*$C$2,'Hodgepodge of formulas'!$D$2 )</f>
        <v>1.0061487003120866</v>
      </c>
      <c r="K99">
        <f ca="1">_xlfn.NORM.INV( RAND(),$B47*$C$2,'Hodgepodge of formulas'!$D$2 )</f>
        <v>0.86730742184235354</v>
      </c>
      <c r="L99">
        <f ca="1">_xlfn.NORM.INV( RAND(),$B47*$C$2,'Hodgepodge of formulas'!$D$2 )</f>
        <v>0.99556975071974341</v>
      </c>
      <c r="M99">
        <f ca="1">_xlfn.NORM.INV( RAND(),$B47*$C$2,'Hodgepodge of formulas'!$D$2 )</f>
        <v>0.84848714206289411</v>
      </c>
      <c r="N99">
        <f ca="1">_xlfn.NORM.INV( RAND(),$B47*$C$2,'Hodgepodge of formulas'!$D$2 )</f>
        <v>0.80176214101301535</v>
      </c>
      <c r="O99">
        <f ca="1">_xlfn.NORM.INV( RAND(),$B47*$C$2,'Hodgepodge of formulas'!$D$2 )</f>
        <v>0.78099151314110227</v>
      </c>
      <c r="P99">
        <f ca="1">_xlfn.NORM.INV( RAND(),$B47*$C$2,'Hodgepodge of formulas'!$D$2 )</f>
        <v>0.94041155370720386</v>
      </c>
      <c r="Q99">
        <f ca="1">_xlfn.NORM.INV( RAND(),$B47*$C$2,'Hodgepodge of formulas'!$D$2 )</f>
        <v>0.88266935559597559</v>
      </c>
      <c r="R99">
        <f ca="1">_xlfn.NORM.INV( RAND(),$B47*$C$2,'Hodgepodge of formulas'!$D$2 )</f>
        <v>1.0009169868534864</v>
      </c>
      <c r="S99">
        <f ca="1">_xlfn.NORM.INV( RAND(),$B47*$C$2,'Hodgepodge of formulas'!$D$2 )</f>
        <v>0.95924670876202134</v>
      </c>
      <c r="T99">
        <f ca="1">_xlfn.NORM.INV( RAND(),$B47*$C$2,'Hodgepodge of formulas'!$D$2 )</f>
        <v>1.0183324279518942</v>
      </c>
      <c r="U99">
        <f ca="1">_xlfn.NORM.INV( RAND(),$B47*$C$2,'Hodgepodge of formulas'!$D$2 )</f>
        <v>0.87858075023221416</v>
      </c>
      <c r="V99">
        <f ca="1">_xlfn.NORM.INV( RAND(),$B47*$C$2,'Hodgepodge of formulas'!$D$2 )</f>
        <v>0.84522809335584026</v>
      </c>
      <c r="W99">
        <f ca="1">_xlfn.NORM.INV( RAND(),$B47*$C$2,'Hodgepodge of formulas'!$D$2 )</f>
        <v>0.9211813143780293</v>
      </c>
      <c r="Y99" t="s">
        <v>85</v>
      </c>
      <c r="Z99">
        <f t="shared" ca="1" si="63"/>
        <v>0.72963785952686888</v>
      </c>
      <c r="AA99">
        <f t="shared" ca="1" si="63"/>
        <v>0.32678639393835662</v>
      </c>
      <c r="AB99">
        <f t="shared" ca="1" si="63"/>
        <v>0.32018296672818847</v>
      </c>
      <c r="AC99">
        <f t="shared" ca="1" si="63"/>
        <v>0.23136255835304931</v>
      </c>
      <c r="AD99">
        <f t="shared" ca="1" si="63"/>
        <v>0.95621268287633132</v>
      </c>
      <c r="AE99">
        <f t="shared" ca="1" si="63"/>
        <v>0.3425931333313772</v>
      </c>
      <c r="AF99">
        <f t="shared" ca="1" si="63"/>
        <v>0.9757891614498948</v>
      </c>
      <c r="AG99">
        <f t="shared" ca="1" si="63"/>
        <v>0.6342845007817175</v>
      </c>
      <c r="AH99">
        <f t="shared" ca="1" si="63"/>
        <v>0.83257265208504616</v>
      </c>
      <c r="AI99">
        <f t="shared" ca="1" si="63"/>
        <v>7.2159790442442029E-2</v>
      </c>
      <c r="AJ99">
        <f t="shared" ca="1" si="64"/>
        <v>0.24724335629350258</v>
      </c>
      <c r="AK99">
        <f t="shared" ca="1" si="64"/>
        <v>0.97931203379050291</v>
      </c>
      <c r="AL99">
        <f t="shared" ca="1" si="64"/>
        <v>0.25274812733117069</v>
      </c>
      <c r="AM99">
        <f t="shared" ca="1" si="64"/>
        <v>0.50687506269648142</v>
      </c>
      <c r="AN99">
        <f t="shared" ca="1" si="64"/>
        <v>7.0897629952412111E-2</v>
      </c>
      <c r="AO99">
        <f t="shared" ca="1" si="64"/>
        <v>0.33190256321054012</v>
      </c>
      <c r="AP99">
        <f t="shared" ca="1" si="64"/>
        <v>0.88655231294695658</v>
      </c>
      <c r="AQ99">
        <f t="shared" ca="1" si="64"/>
        <v>0.29226096696130011</v>
      </c>
      <c r="AR99">
        <f t="shared" ca="1" si="64"/>
        <v>0.75704061625035712</v>
      </c>
      <c r="AS99">
        <f t="shared" ca="1" si="64"/>
        <v>0.34861336220382533</v>
      </c>
      <c r="AT99">
        <f t="shared" ca="1" si="64"/>
        <v>0.1884613700338813</v>
      </c>
    </row>
    <row r="100" spans="1:46" x14ac:dyDescent="0.35">
      <c r="A100" t="s">
        <v>86</v>
      </c>
      <c r="D100">
        <f ca="1">_xlfn.NORM.INV( RAND(),$B48*$C$2,'Hodgepodge of formulas'!$D$2 )</f>
        <v>0.90763676999790499</v>
      </c>
      <c r="E100">
        <f ca="1">_xlfn.NORM.INV( RAND(),$B48*$C$2,'Hodgepodge of formulas'!$D$2 )</f>
        <v>0.92003775242388686</v>
      </c>
      <c r="F100">
        <f ca="1">_xlfn.NORM.INV( RAND(),$B48*$C$2,'Hodgepodge of formulas'!$D$2 )</f>
        <v>0.89256209316387281</v>
      </c>
      <c r="G100">
        <f ca="1">_xlfn.NORM.INV( RAND(),$B48*$C$2,'Hodgepodge of formulas'!$D$2 )</f>
        <v>0.75712564425362527</v>
      </c>
      <c r="H100">
        <f ca="1">_xlfn.NORM.INV( RAND(),$B48*$C$2,'Hodgepodge of formulas'!$D$2 )</f>
        <v>0.83972720673600565</v>
      </c>
      <c r="I100">
        <f ca="1">_xlfn.NORM.INV( RAND(),$B48*$C$2,'Hodgepodge of formulas'!$D$2 )</f>
        <v>0.7714889707607262</v>
      </c>
      <c r="J100">
        <f ca="1">_xlfn.NORM.INV( RAND(),$B48*$C$2,'Hodgepodge of formulas'!$D$2 )</f>
        <v>0.80680934267497328</v>
      </c>
      <c r="K100">
        <f ca="1">_xlfn.NORM.INV( RAND(),$B48*$C$2,'Hodgepodge of formulas'!$D$2 )</f>
        <v>0.75350684566877491</v>
      </c>
      <c r="L100">
        <f ca="1">_xlfn.NORM.INV( RAND(),$B48*$C$2,'Hodgepodge of formulas'!$D$2 )</f>
        <v>0.82683839668058701</v>
      </c>
      <c r="M100">
        <f ca="1">_xlfn.NORM.INV( RAND(),$B48*$C$2,'Hodgepodge of formulas'!$D$2 )</f>
        <v>0.7675766574491466</v>
      </c>
      <c r="N100">
        <f ca="1">_xlfn.NORM.INV( RAND(),$B48*$C$2,'Hodgepodge of formulas'!$D$2 )</f>
        <v>0.83830944238309213</v>
      </c>
      <c r="O100">
        <f ca="1">_xlfn.NORM.INV( RAND(),$B48*$C$2,'Hodgepodge of formulas'!$D$2 )</f>
        <v>0.82461532109849389</v>
      </c>
      <c r="P100">
        <f ca="1">_xlfn.NORM.INV( RAND(),$B48*$C$2,'Hodgepodge of formulas'!$D$2 )</f>
        <v>0.85228490054974848</v>
      </c>
      <c r="Q100">
        <f ca="1">_xlfn.NORM.INV( RAND(),$B48*$C$2,'Hodgepodge of formulas'!$D$2 )</f>
        <v>0.88848367274498896</v>
      </c>
      <c r="R100">
        <f ca="1">_xlfn.NORM.INV( RAND(),$B48*$C$2,'Hodgepodge of formulas'!$D$2 )</f>
        <v>0.86638882934366557</v>
      </c>
      <c r="S100">
        <f ca="1">_xlfn.NORM.INV( RAND(),$B48*$C$2,'Hodgepodge of formulas'!$D$2 )</f>
        <v>0.84703756030768351</v>
      </c>
      <c r="T100">
        <f ca="1">_xlfn.NORM.INV( RAND(),$B48*$C$2,'Hodgepodge of formulas'!$D$2 )</f>
        <v>0.97753903066484971</v>
      </c>
      <c r="U100">
        <f ca="1">_xlfn.NORM.INV( RAND(),$B48*$C$2,'Hodgepodge of formulas'!$D$2 )</f>
        <v>0.78104347668820207</v>
      </c>
      <c r="V100">
        <f ca="1">_xlfn.NORM.INV( RAND(),$B48*$C$2,'Hodgepodge of formulas'!$D$2 )</f>
        <v>0.84294737547254828</v>
      </c>
      <c r="W100">
        <f ca="1">_xlfn.NORM.INV( RAND(),$B48*$C$2,'Hodgepodge of formulas'!$D$2 )</f>
        <v>0.77488025500867019</v>
      </c>
      <c r="Y100" t="s">
        <v>86</v>
      </c>
      <c r="Z100">
        <f t="shared" ca="1" si="63"/>
        <v>0.956107087677594</v>
      </c>
      <c r="AA100">
        <f t="shared" ca="1" si="63"/>
        <v>2.0561545578011486E-2</v>
      </c>
      <c r="AB100">
        <f t="shared" ca="1" si="63"/>
        <v>0.98512069353691334</v>
      </c>
      <c r="AC100">
        <f t="shared" ca="1" si="63"/>
        <v>0.68573785688802691</v>
      </c>
      <c r="AD100">
        <f t="shared" ca="1" si="63"/>
        <v>0.86060658671849488</v>
      </c>
      <c r="AE100">
        <f t="shared" ca="1" si="63"/>
        <v>0.35896854949753743</v>
      </c>
      <c r="AF100">
        <f t="shared" ca="1" si="63"/>
        <v>0.23623894971396775</v>
      </c>
      <c r="AG100">
        <f t="shared" ca="1" si="63"/>
        <v>3.1086075355303167E-2</v>
      </c>
      <c r="AH100">
        <f t="shared" ca="1" si="63"/>
        <v>0.733185818314954</v>
      </c>
      <c r="AI100">
        <f t="shared" ca="1" si="63"/>
        <v>0.13331851867721323</v>
      </c>
      <c r="AJ100">
        <f t="shared" ca="1" si="64"/>
        <v>0.57893092779939503</v>
      </c>
      <c r="AK100">
        <f t="shared" ca="1" si="64"/>
        <v>0.52299388922507983</v>
      </c>
      <c r="AL100">
        <f t="shared" ca="1" si="64"/>
        <v>0.88042958648836545</v>
      </c>
      <c r="AM100">
        <f t="shared" ca="1" si="64"/>
        <v>0.33738209750479797</v>
      </c>
      <c r="AN100">
        <f t="shared" ca="1" si="64"/>
        <v>0.97042836381149278</v>
      </c>
      <c r="AO100">
        <f t="shared" ca="1" si="64"/>
        <v>8.9110472251467621E-2</v>
      </c>
      <c r="AP100">
        <f t="shared" ca="1" si="64"/>
        <v>0.36193132545093099</v>
      </c>
      <c r="AQ100">
        <f t="shared" ca="1" si="64"/>
        <v>0.4135417156959974</v>
      </c>
      <c r="AR100">
        <f t="shared" ca="1" si="64"/>
        <v>9.9025932565037111E-2</v>
      </c>
      <c r="AS100">
        <f t="shared" ca="1" si="64"/>
        <v>0.60142675382985933</v>
      </c>
      <c r="AT100">
        <f t="shared" ca="1" si="64"/>
        <v>1.4757451745951333E-2</v>
      </c>
    </row>
    <row r="101" spans="1:46" x14ac:dyDescent="0.35">
      <c r="A101" t="s">
        <v>87</v>
      </c>
      <c r="D101">
        <f ca="1">_xlfn.NORM.INV( RAND(),$B49*$C$2,'Hodgepodge of formulas'!$D$2 )</f>
        <v>0.87633342808174508</v>
      </c>
      <c r="E101">
        <f ca="1">_xlfn.NORM.INV( RAND(),$B49*$C$2,'Hodgepodge of formulas'!$D$2 )</f>
        <v>0.81142235917787198</v>
      </c>
      <c r="F101">
        <f ca="1">_xlfn.NORM.INV( RAND(),$B49*$C$2,'Hodgepodge of formulas'!$D$2 )</f>
        <v>0.92261200494585438</v>
      </c>
      <c r="G101">
        <f ca="1">_xlfn.NORM.INV( RAND(),$B49*$C$2,'Hodgepodge of formulas'!$D$2 )</f>
        <v>0.8335053122855709</v>
      </c>
      <c r="H101">
        <f ca="1">_xlfn.NORM.INV( RAND(),$B49*$C$2,'Hodgepodge of formulas'!$D$2 )</f>
        <v>0.62963233537237717</v>
      </c>
      <c r="I101">
        <f ca="1">_xlfn.NORM.INV( RAND(),$B49*$C$2,'Hodgepodge of formulas'!$D$2 )</f>
        <v>0.88189179737414547</v>
      </c>
      <c r="J101">
        <f ca="1">_xlfn.NORM.INV( RAND(),$B49*$C$2,'Hodgepodge of formulas'!$D$2 )</f>
        <v>0.87719753911050058</v>
      </c>
      <c r="K101">
        <f ca="1">_xlfn.NORM.INV( RAND(),$B49*$C$2,'Hodgepodge of formulas'!$D$2 )</f>
        <v>0.86430858562388646</v>
      </c>
      <c r="L101">
        <f ca="1">_xlfn.NORM.INV( RAND(),$B49*$C$2,'Hodgepodge of formulas'!$D$2 )</f>
        <v>0.80367798129743806</v>
      </c>
      <c r="M101">
        <f ca="1">_xlfn.NORM.INV( RAND(),$B49*$C$2,'Hodgepodge of formulas'!$D$2 )</f>
        <v>0.70545793936848522</v>
      </c>
      <c r="N101">
        <f ca="1">_xlfn.NORM.INV( RAND(),$B49*$C$2,'Hodgepodge of formulas'!$D$2 )</f>
        <v>0.75178752448331232</v>
      </c>
      <c r="O101">
        <f ca="1">_xlfn.NORM.INV( RAND(),$B49*$C$2,'Hodgepodge of formulas'!$D$2 )</f>
        <v>0.74455227793275069</v>
      </c>
      <c r="P101">
        <f ca="1">_xlfn.NORM.INV( RAND(),$B49*$C$2,'Hodgepodge of formulas'!$D$2 )</f>
        <v>0.79211456440019423</v>
      </c>
      <c r="Q101">
        <f ca="1">_xlfn.NORM.INV( RAND(),$B49*$C$2,'Hodgepodge of formulas'!$D$2 )</f>
        <v>0.88067757322714268</v>
      </c>
      <c r="R101">
        <f ca="1">_xlfn.NORM.INV( RAND(),$B49*$C$2,'Hodgepodge of formulas'!$D$2 )</f>
        <v>0.79686159347146934</v>
      </c>
      <c r="S101">
        <f ca="1">_xlfn.NORM.INV( RAND(),$B49*$C$2,'Hodgepodge of formulas'!$D$2 )</f>
        <v>0.87689011385376681</v>
      </c>
      <c r="T101">
        <f ca="1">_xlfn.NORM.INV( RAND(),$B49*$C$2,'Hodgepodge of formulas'!$D$2 )</f>
        <v>0.8621108560901789</v>
      </c>
      <c r="U101">
        <f ca="1">_xlfn.NORM.INV( RAND(),$B49*$C$2,'Hodgepodge of formulas'!$D$2 )</f>
        <v>0.94891503599408911</v>
      </c>
      <c r="V101">
        <f ca="1">_xlfn.NORM.INV( RAND(),$B49*$C$2,'Hodgepodge of formulas'!$D$2 )</f>
        <v>0.83598854737495609</v>
      </c>
      <c r="W101">
        <f ca="1">_xlfn.NORM.INV( RAND(),$B49*$C$2,'Hodgepodge of formulas'!$D$2 )</f>
        <v>0.91673063608358796</v>
      </c>
      <c r="Y101" t="s">
        <v>87</v>
      </c>
      <c r="Z101">
        <f t="shared" ca="1" si="63"/>
        <v>0.70639090151342621</v>
      </c>
      <c r="AA101">
        <f t="shared" ca="1" si="63"/>
        <v>0.75661390825102692</v>
      </c>
      <c r="AB101">
        <f t="shared" ca="1" si="63"/>
        <v>0.89430998709273857</v>
      </c>
      <c r="AC101">
        <f t="shared" ca="1" si="63"/>
        <v>0.13850325034912414</v>
      </c>
      <c r="AD101">
        <f t="shared" ca="1" si="63"/>
        <v>0.55876804737815056</v>
      </c>
      <c r="AE101">
        <f t="shared" ca="1" si="63"/>
        <v>0.68272286901888368</v>
      </c>
      <c r="AF101">
        <f t="shared" ca="1" si="63"/>
        <v>0.72174758520292059</v>
      </c>
      <c r="AG101">
        <f t="shared" ca="1" si="63"/>
        <v>0.32215483753856078</v>
      </c>
      <c r="AH101">
        <f t="shared" ca="1" si="63"/>
        <v>0.98403832679936842</v>
      </c>
      <c r="AI101">
        <f t="shared" ca="1" si="63"/>
        <v>0.14288809457416218</v>
      </c>
      <c r="AJ101">
        <f t="shared" ca="1" si="64"/>
        <v>9.2067809814128876E-2</v>
      </c>
      <c r="AK101">
        <f t="shared" ca="1" si="64"/>
        <v>0.77820346814644115</v>
      </c>
      <c r="AL101">
        <f t="shared" ca="1" si="64"/>
        <v>0.76937758519891919</v>
      </c>
      <c r="AM101">
        <f t="shared" ca="1" si="64"/>
        <v>0.5679809126910208</v>
      </c>
      <c r="AN101">
        <f t="shared" ca="1" si="64"/>
        <v>0.22897165427724031</v>
      </c>
      <c r="AO101">
        <f t="shared" ca="1" si="64"/>
        <v>0.71201533546886431</v>
      </c>
      <c r="AP101">
        <f t="shared" ca="1" si="64"/>
        <v>0.78905898901932214</v>
      </c>
      <c r="AQ101">
        <f t="shared" ca="1" si="64"/>
        <v>0.5781314679540781</v>
      </c>
      <c r="AR101">
        <f t="shared" ca="1" si="64"/>
        <v>0.14163243788927227</v>
      </c>
      <c r="AS101">
        <f t="shared" ca="1" si="64"/>
        <v>0.93105533551780095</v>
      </c>
      <c r="AT101">
        <f t="shared" ca="1" si="64"/>
        <v>0.96654652586828294</v>
      </c>
    </row>
    <row r="102" spans="1:46" x14ac:dyDescent="0.35">
      <c r="A102" t="s">
        <v>88</v>
      </c>
      <c r="D102">
        <f ca="1">_xlfn.NORM.INV( RAND(),$B50*$C$2,'Hodgepodge of formulas'!$D$2 )</f>
        <v>0.70117087172439818</v>
      </c>
      <c r="E102">
        <f ca="1">_xlfn.NORM.INV( RAND(),$B50*$C$2,'Hodgepodge of formulas'!$D$2 )</f>
        <v>0.94836565415024465</v>
      </c>
      <c r="F102">
        <f ca="1">_xlfn.NORM.INV( RAND(),$B50*$C$2,'Hodgepodge of formulas'!$D$2 )</f>
        <v>0.68162309601968774</v>
      </c>
      <c r="G102">
        <f ca="1">_xlfn.NORM.INV( RAND(),$B50*$C$2,'Hodgepodge of formulas'!$D$2 )</f>
        <v>0.74269213653087895</v>
      </c>
      <c r="H102">
        <f ca="1">_xlfn.NORM.INV( RAND(),$B50*$C$2,'Hodgepodge of formulas'!$D$2 )</f>
        <v>0.8363003247929014</v>
      </c>
      <c r="I102">
        <f ca="1">_xlfn.NORM.INV( RAND(),$B50*$C$2,'Hodgepodge of formulas'!$D$2 )</f>
        <v>0.88985516378464891</v>
      </c>
      <c r="J102">
        <f ca="1">_xlfn.NORM.INV( RAND(),$B50*$C$2,'Hodgepodge of formulas'!$D$2 )</f>
        <v>0.71200992953599929</v>
      </c>
      <c r="K102">
        <f ca="1">_xlfn.NORM.INV( RAND(),$B50*$C$2,'Hodgepodge of formulas'!$D$2 )</f>
        <v>0.65290455320863372</v>
      </c>
      <c r="L102">
        <f ca="1">_xlfn.NORM.INV( RAND(),$B50*$C$2,'Hodgepodge of formulas'!$D$2 )</f>
        <v>0.85783664949941807</v>
      </c>
      <c r="M102">
        <f ca="1">_xlfn.NORM.INV( RAND(),$B50*$C$2,'Hodgepodge of formulas'!$D$2 )</f>
        <v>1.0132181211974793</v>
      </c>
      <c r="N102">
        <f ca="1">_xlfn.NORM.INV( RAND(),$B50*$C$2,'Hodgepodge of formulas'!$D$2 )</f>
        <v>0.83491416970879628</v>
      </c>
      <c r="O102">
        <f ca="1">_xlfn.NORM.INV( RAND(),$B50*$C$2,'Hodgepodge of formulas'!$D$2 )</f>
        <v>0.78149982302384791</v>
      </c>
      <c r="P102">
        <f ca="1">_xlfn.NORM.INV( RAND(),$B50*$C$2,'Hodgepodge of formulas'!$D$2 )</f>
        <v>0.83011222498707293</v>
      </c>
      <c r="Q102">
        <f ca="1">_xlfn.NORM.INV( RAND(),$B50*$C$2,'Hodgepodge of formulas'!$D$2 )</f>
        <v>0.80534524931766471</v>
      </c>
      <c r="R102">
        <f ca="1">_xlfn.NORM.INV( RAND(),$B50*$C$2,'Hodgepodge of formulas'!$D$2 )</f>
        <v>0.72192120553250771</v>
      </c>
      <c r="S102">
        <f ca="1">_xlfn.NORM.INV( RAND(),$B50*$C$2,'Hodgepodge of formulas'!$D$2 )</f>
        <v>0.7491619218801443</v>
      </c>
      <c r="T102">
        <f ca="1">_xlfn.NORM.INV( RAND(),$B50*$C$2,'Hodgepodge of formulas'!$D$2 )</f>
        <v>0.7516455660273007</v>
      </c>
      <c r="U102">
        <f ca="1">_xlfn.NORM.INV( RAND(),$B50*$C$2,'Hodgepodge of formulas'!$D$2 )</f>
        <v>0.69145304224415305</v>
      </c>
      <c r="V102">
        <f ca="1">_xlfn.NORM.INV( RAND(),$B50*$C$2,'Hodgepodge of formulas'!$D$2 )</f>
        <v>0.69518156774535911</v>
      </c>
      <c r="W102">
        <f ca="1">_xlfn.NORM.INV( RAND(),$B50*$C$2,'Hodgepodge of formulas'!$D$2 )</f>
        <v>0.82090343919123843</v>
      </c>
      <c r="Y102" t="s">
        <v>88</v>
      </c>
      <c r="Z102">
        <f t="shared" ca="1" si="63"/>
        <v>0.13203011198228687</v>
      </c>
      <c r="AA102">
        <f t="shared" ca="1" si="63"/>
        <v>0.3584998282538211</v>
      </c>
      <c r="AB102">
        <f t="shared" ca="1" si="63"/>
        <v>0.54500445947511544</v>
      </c>
      <c r="AC102">
        <f t="shared" ca="1" si="63"/>
        <v>0.96449311387270387</v>
      </c>
      <c r="AD102">
        <f t="shared" ca="1" si="63"/>
        <v>0.4711625235614898</v>
      </c>
      <c r="AE102">
        <f t="shared" ca="1" si="63"/>
        <v>0.55917428389206858</v>
      </c>
      <c r="AF102">
        <f t="shared" ca="1" si="63"/>
        <v>0.40482809269007713</v>
      </c>
      <c r="AG102">
        <f t="shared" ca="1" si="63"/>
        <v>8.7356662577961153E-2</v>
      </c>
      <c r="AH102">
        <f t="shared" ca="1" si="63"/>
        <v>2.7248438744761572E-2</v>
      </c>
      <c r="AI102">
        <f t="shared" ca="1" si="63"/>
        <v>0.40154019624149051</v>
      </c>
      <c r="AJ102">
        <f t="shared" ca="1" si="64"/>
        <v>0.91007304017769852</v>
      </c>
      <c r="AK102">
        <f t="shared" ca="1" si="64"/>
        <v>0.32448044540092236</v>
      </c>
      <c r="AL102">
        <f t="shared" ca="1" si="64"/>
        <v>0.35435961839012697</v>
      </c>
      <c r="AM102">
        <f t="shared" ca="1" si="64"/>
        <v>0.12478130671554866</v>
      </c>
      <c r="AN102">
        <f t="shared" ca="1" si="64"/>
        <v>0.62272176550247538</v>
      </c>
      <c r="AO102">
        <f t="shared" ca="1" si="64"/>
        <v>4.9579562543764721E-2</v>
      </c>
      <c r="AP102">
        <f t="shared" ca="1" si="64"/>
        <v>0.86635416456564762</v>
      </c>
      <c r="AQ102">
        <f t="shared" ca="1" si="64"/>
        <v>0.46436320226074301</v>
      </c>
      <c r="AR102">
        <f t="shared" ca="1" si="64"/>
        <v>0.26312195771828306</v>
      </c>
      <c r="AS102">
        <f t="shared" ca="1" si="64"/>
        <v>0.79531335541055914</v>
      </c>
      <c r="AT102">
        <f t="shared" ca="1" si="64"/>
        <v>0.25265817196871887</v>
      </c>
    </row>
    <row r="103" spans="1:46" x14ac:dyDescent="0.35">
      <c r="A103" t="s">
        <v>89</v>
      </c>
      <c r="D103">
        <f ca="1">_xlfn.NORM.INV( RAND(),$B51*$C$2,'Hodgepodge of formulas'!$D$2 )</f>
        <v>0.87514992318203721</v>
      </c>
      <c r="E103">
        <f ca="1">_xlfn.NORM.INV( RAND(),$B51*$C$2,'Hodgepodge of formulas'!$D$2 )</f>
        <v>0.7560140198710974</v>
      </c>
      <c r="F103">
        <f ca="1">_xlfn.NORM.INV( RAND(),$B51*$C$2,'Hodgepodge of formulas'!$D$2 )</f>
        <v>0.86581144127610765</v>
      </c>
      <c r="G103">
        <f ca="1">_xlfn.NORM.INV( RAND(),$B51*$C$2,'Hodgepodge of formulas'!$D$2 )</f>
        <v>0.89078262514335682</v>
      </c>
      <c r="H103">
        <f ca="1">_xlfn.NORM.INV( RAND(),$B51*$C$2,'Hodgepodge of formulas'!$D$2 )</f>
        <v>0.89142452375353098</v>
      </c>
      <c r="I103">
        <f ca="1">_xlfn.NORM.INV( RAND(),$B51*$C$2,'Hodgepodge of formulas'!$D$2 )</f>
        <v>0.92280185037398887</v>
      </c>
      <c r="J103">
        <f ca="1">_xlfn.NORM.INV( RAND(),$B51*$C$2,'Hodgepodge of formulas'!$D$2 )</f>
        <v>0.7727917762518044</v>
      </c>
      <c r="K103">
        <f ca="1">_xlfn.NORM.INV( RAND(),$B51*$C$2,'Hodgepodge of formulas'!$D$2 )</f>
        <v>0.65731717620499863</v>
      </c>
      <c r="L103">
        <f ca="1">_xlfn.NORM.INV( RAND(),$B51*$C$2,'Hodgepodge of formulas'!$D$2 )</f>
        <v>0.78696446770238138</v>
      </c>
      <c r="M103">
        <f ca="1">_xlfn.NORM.INV( RAND(),$B51*$C$2,'Hodgepodge of formulas'!$D$2 )</f>
        <v>0.93809685127834375</v>
      </c>
      <c r="N103">
        <f ca="1">_xlfn.NORM.INV( RAND(),$B51*$C$2,'Hodgepodge of formulas'!$D$2 )</f>
        <v>0.75285657836990516</v>
      </c>
      <c r="O103">
        <f ca="1">_xlfn.NORM.INV( RAND(),$B51*$C$2,'Hodgepodge of formulas'!$D$2 )</f>
        <v>0.7002772135427251</v>
      </c>
      <c r="P103">
        <f ca="1">_xlfn.NORM.INV( RAND(),$B51*$C$2,'Hodgepodge of formulas'!$D$2 )</f>
        <v>0.96597699483007438</v>
      </c>
      <c r="Q103">
        <f ca="1">_xlfn.NORM.INV( RAND(),$B51*$C$2,'Hodgepodge of formulas'!$D$2 )</f>
        <v>0.73854606020372393</v>
      </c>
      <c r="R103">
        <f ca="1">_xlfn.NORM.INV( RAND(),$B51*$C$2,'Hodgepodge of formulas'!$D$2 )</f>
        <v>0.92290818546812803</v>
      </c>
      <c r="S103">
        <f ca="1">_xlfn.NORM.INV( RAND(),$B51*$C$2,'Hodgepodge of formulas'!$D$2 )</f>
        <v>0.82631731995460667</v>
      </c>
      <c r="T103">
        <f ca="1">_xlfn.NORM.INV( RAND(),$B51*$C$2,'Hodgepodge of formulas'!$D$2 )</f>
        <v>0.78147046132026399</v>
      </c>
      <c r="U103">
        <f ca="1">_xlfn.NORM.INV( RAND(),$B51*$C$2,'Hodgepodge of formulas'!$D$2 )</f>
        <v>0.87318275685006674</v>
      </c>
      <c r="V103">
        <f ca="1">_xlfn.NORM.INV( RAND(),$B51*$C$2,'Hodgepodge of formulas'!$D$2 )</f>
        <v>0.78165726950827497</v>
      </c>
      <c r="W103">
        <f ca="1">_xlfn.NORM.INV( RAND(),$B51*$C$2,'Hodgepodge of formulas'!$D$2 )</f>
        <v>0.74977592697842654</v>
      </c>
      <c r="Y103" t="s">
        <v>89</v>
      </c>
      <c r="Z103">
        <f t="shared" ca="1" si="63"/>
        <v>0.51958152250074507</v>
      </c>
      <c r="AA103">
        <f t="shared" ca="1" si="63"/>
        <v>0.99924999420977911</v>
      </c>
      <c r="AB103">
        <f t="shared" ca="1" si="63"/>
        <v>0.92620654796668256</v>
      </c>
      <c r="AC103">
        <f t="shared" ca="1" si="63"/>
        <v>0.2481978347299828</v>
      </c>
      <c r="AD103">
        <f t="shared" ca="1" si="63"/>
        <v>0.22801150410140814</v>
      </c>
      <c r="AE103">
        <f t="shared" ca="1" si="63"/>
        <v>0.74489467765667838</v>
      </c>
      <c r="AF103">
        <f t="shared" ca="1" si="63"/>
        <v>1.4167070033139662E-2</v>
      </c>
      <c r="AG103">
        <f t="shared" ca="1" si="63"/>
        <v>0.57799438972944728</v>
      </c>
      <c r="AH103">
        <f t="shared" ca="1" si="63"/>
        <v>0.96724325193014005</v>
      </c>
      <c r="AI103">
        <f t="shared" ca="1" si="63"/>
        <v>8.569737824951984E-2</v>
      </c>
      <c r="AJ103">
        <f t="shared" ca="1" si="64"/>
        <v>0.76274727440219925</v>
      </c>
      <c r="AK103">
        <f t="shared" ca="1" si="64"/>
        <v>0.98704171089204762</v>
      </c>
      <c r="AL103">
        <f t="shared" ca="1" si="64"/>
        <v>0.77291657957688709</v>
      </c>
      <c r="AM103">
        <f t="shared" ca="1" si="64"/>
        <v>0.69393679120751495</v>
      </c>
      <c r="AN103">
        <f t="shared" ca="1" si="64"/>
        <v>0.95681801449660175</v>
      </c>
      <c r="AO103">
        <f t="shared" ca="1" si="64"/>
        <v>0.4647405342327362</v>
      </c>
      <c r="AP103">
        <f t="shared" ca="1" si="64"/>
        <v>0.64026910346952381</v>
      </c>
      <c r="AQ103">
        <f t="shared" ca="1" si="64"/>
        <v>0.27727240228113448</v>
      </c>
      <c r="AR103">
        <f t="shared" ca="1" si="64"/>
        <v>0.92958311040899921</v>
      </c>
      <c r="AS103">
        <f t="shared" ca="1" si="64"/>
        <v>0.76225998917963755</v>
      </c>
      <c r="AT103">
        <f t="shared" ca="1" si="64"/>
        <v>2.4660828024090975E-2</v>
      </c>
    </row>
    <row r="104" spans="1:46" x14ac:dyDescent="0.35">
      <c r="A104" t="s">
        <v>90</v>
      </c>
      <c r="D104">
        <f ca="1">_xlfn.NORM.INV( RAND(),$B52*$C$2,'Hodgepodge of formulas'!$D$2 )</f>
        <v>0.84587362544467537</v>
      </c>
      <c r="E104">
        <f ca="1">_xlfn.NORM.INV( RAND(),$B52*$C$2,'Hodgepodge of formulas'!$D$2 )</f>
        <v>0.81888088398120529</v>
      </c>
      <c r="F104">
        <f ca="1">_xlfn.NORM.INV( RAND(),$B52*$C$2,'Hodgepodge of formulas'!$D$2 )</f>
        <v>0.80604978096784663</v>
      </c>
      <c r="G104">
        <f ca="1">_xlfn.NORM.INV( RAND(),$B52*$C$2,'Hodgepodge of formulas'!$D$2 )</f>
        <v>0.97514655267174177</v>
      </c>
      <c r="H104">
        <f ca="1">_xlfn.NORM.INV( RAND(),$B52*$C$2,'Hodgepodge of formulas'!$D$2 )</f>
        <v>0.86569677351872887</v>
      </c>
      <c r="I104">
        <f ca="1">_xlfn.NORM.INV( RAND(),$B52*$C$2,'Hodgepodge of formulas'!$D$2 )</f>
        <v>0.77420291736886759</v>
      </c>
      <c r="J104">
        <f ca="1">_xlfn.NORM.INV( RAND(),$B52*$C$2,'Hodgepodge of formulas'!$D$2 )</f>
        <v>0.6340440224325451</v>
      </c>
      <c r="K104">
        <f ca="1">_xlfn.NORM.INV( RAND(),$B52*$C$2,'Hodgepodge of formulas'!$D$2 )</f>
        <v>0.76573893744856003</v>
      </c>
      <c r="L104">
        <f ca="1">_xlfn.NORM.INV( RAND(),$B52*$C$2,'Hodgepodge of formulas'!$D$2 )</f>
        <v>0.73831058426687046</v>
      </c>
      <c r="M104">
        <f ca="1">_xlfn.NORM.INV( RAND(),$B52*$C$2,'Hodgepodge of formulas'!$D$2 )</f>
        <v>0.79476554698633772</v>
      </c>
      <c r="N104">
        <f ca="1">_xlfn.NORM.INV( RAND(),$B52*$C$2,'Hodgepodge of formulas'!$D$2 )</f>
        <v>0.98582892815016543</v>
      </c>
      <c r="O104">
        <f ca="1">_xlfn.NORM.INV( RAND(),$B52*$C$2,'Hodgepodge of formulas'!$D$2 )</f>
        <v>0.74737141172950028</v>
      </c>
      <c r="P104">
        <f ca="1">_xlfn.NORM.INV( RAND(),$B52*$C$2,'Hodgepodge of formulas'!$D$2 )</f>
        <v>0.64551939571401251</v>
      </c>
      <c r="Q104">
        <f ca="1">_xlfn.NORM.INV( RAND(),$B52*$C$2,'Hodgepodge of formulas'!$D$2 )</f>
        <v>0.88852102003609035</v>
      </c>
      <c r="R104">
        <f ca="1">_xlfn.NORM.INV( RAND(),$B52*$C$2,'Hodgepodge of formulas'!$D$2 )</f>
        <v>0.7262226339636918</v>
      </c>
      <c r="S104">
        <f ca="1">_xlfn.NORM.INV( RAND(),$B52*$C$2,'Hodgepodge of formulas'!$D$2 )</f>
        <v>0.71098532462077868</v>
      </c>
      <c r="T104">
        <f ca="1">_xlfn.NORM.INV( RAND(),$B52*$C$2,'Hodgepodge of formulas'!$D$2 )</f>
        <v>0.72231748936862816</v>
      </c>
      <c r="U104">
        <f ca="1">_xlfn.NORM.INV( RAND(),$B52*$C$2,'Hodgepodge of formulas'!$D$2 )</f>
        <v>0.67301736652068789</v>
      </c>
      <c r="V104">
        <f ca="1">_xlfn.NORM.INV( RAND(),$B52*$C$2,'Hodgepodge of formulas'!$D$2 )</f>
        <v>0.74295051256924771</v>
      </c>
      <c r="W104">
        <f ca="1">_xlfn.NORM.INV( RAND(),$B52*$C$2,'Hodgepodge of formulas'!$D$2 )</f>
        <v>0.78027385805401972</v>
      </c>
      <c r="Y104" t="s">
        <v>90</v>
      </c>
      <c r="Z104">
        <f t="shared" ca="1" si="63"/>
        <v>0.26933495719852796</v>
      </c>
      <c r="AA104">
        <f t="shared" ca="1" si="63"/>
        <v>0.65204889530284849</v>
      </c>
      <c r="AB104">
        <f t="shared" ca="1" si="63"/>
        <v>6.5326197850157253E-2</v>
      </c>
      <c r="AC104">
        <f t="shared" ca="1" si="63"/>
        <v>0.74142400419966437</v>
      </c>
      <c r="AD104">
        <f t="shared" ca="1" si="63"/>
        <v>0.85773410550788298</v>
      </c>
      <c r="AE104">
        <f t="shared" ca="1" si="63"/>
        <v>0.49089038505044036</v>
      </c>
      <c r="AF104">
        <f t="shared" ca="1" si="63"/>
        <v>0.8860218728325967</v>
      </c>
      <c r="AG104">
        <f t="shared" ca="1" si="63"/>
        <v>0.35561327038238399</v>
      </c>
      <c r="AH104">
        <f t="shared" ca="1" si="63"/>
        <v>0.67351966080817727</v>
      </c>
      <c r="AI104">
        <f t="shared" ca="1" si="63"/>
        <v>0.46921567145485343</v>
      </c>
      <c r="AJ104">
        <f t="shared" ca="1" si="64"/>
        <v>0.87700125979234766</v>
      </c>
      <c r="AK104">
        <f t="shared" ca="1" si="64"/>
        <v>0.49475890064413586</v>
      </c>
      <c r="AL104">
        <f t="shared" ca="1" si="64"/>
        <v>0.22663896132205008</v>
      </c>
      <c r="AM104">
        <f t="shared" ca="1" si="64"/>
        <v>0.806926802441158</v>
      </c>
      <c r="AN104">
        <f t="shared" ca="1" si="64"/>
        <v>0.13447035289050102</v>
      </c>
      <c r="AO104">
        <f t="shared" ca="1" si="64"/>
        <v>0.63626132255575407</v>
      </c>
      <c r="AP104">
        <f t="shared" ca="1" si="64"/>
        <v>0.27548823511459686</v>
      </c>
      <c r="AQ104">
        <f t="shared" ca="1" si="64"/>
        <v>0.40286309094381245</v>
      </c>
      <c r="AR104">
        <f t="shared" ca="1" si="64"/>
        <v>0.28317268673139895</v>
      </c>
      <c r="AS104">
        <f t="shared" ca="1" si="64"/>
        <v>0.40403596715116152</v>
      </c>
      <c r="AT104">
        <f t="shared" ca="1" si="64"/>
        <v>0.3347394860754459</v>
      </c>
    </row>
    <row r="105" spans="1:46" x14ac:dyDescent="0.35">
      <c r="A105" t="s">
        <v>44</v>
      </c>
      <c r="D105">
        <f ca="1">_xlfn.NORM.INV( RAND(),$B53*$C$2,'Hodgepodge of formulas'!$D$2 )</f>
        <v>0.60968257336503495</v>
      </c>
      <c r="E105">
        <f ca="1">_xlfn.NORM.INV( RAND(),$B53*$C$2,'Hodgepodge of formulas'!$D$2 )</f>
        <v>0.90371694779673983</v>
      </c>
      <c r="F105">
        <f ca="1">_xlfn.NORM.INV( RAND(),$B53*$C$2,'Hodgepodge of formulas'!$D$2 )</f>
        <v>0.57521485000640282</v>
      </c>
      <c r="G105">
        <f ca="1">_xlfn.NORM.INV( RAND(),$B53*$C$2,'Hodgepodge of formulas'!$D$2 )</f>
        <v>0.77988115532154878</v>
      </c>
      <c r="H105">
        <f ca="1">_xlfn.NORM.INV( RAND(),$B53*$C$2,'Hodgepodge of formulas'!$D$2 )</f>
        <v>0.86050428359520048</v>
      </c>
      <c r="I105">
        <f ca="1">_xlfn.NORM.INV( RAND(),$B53*$C$2,'Hodgepodge of formulas'!$D$2 )</f>
        <v>0.5582024080938347</v>
      </c>
      <c r="J105">
        <f ca="1">_xlfn.NORM.INV( RAND(),$B53*$C$2,'Hodgepodge of formulas'!$D$2 )</f>
        <v>0.80525982371422655</v>
      </c>
      <c r="K105">
        <f ca="1">_xlfn.NORM.INV( RAND(),$B53*$C$2,'Hodgepodge of formulas'!$D$2 )</f>
        <v>0.74005532750565828</v>
      </c>
      <c r="L105">
        <f ca="1">_xlfn.NORM.INV( RAND(),$B53*$C$2,'Hodgepodge of formulas'!$D$2 )</f>
        <v>0.75887431810786388</v>
      </c>
      <c r="M105">
        <f ca="1">_xlfn.NORM.INV( RAND(),$B53*$C$2,'Hodgepodge of formulas'!$D$2 )</f>
        <v>0.7714636181847303</v>
      </c>
      <c r="N105">
        <f ca="1">_xlfn.NORM.INV( RAND(),$B53*$C$2,'Hodgepodge of formulas'!$D$2 )</f>
        <v>0.93857408332326131</v>
      </c>
      <c r="O105">
        <f ca="1">_xlfn.NORM.INV( RAND(),$B53*$C$2,'Hodgepodge of formulas'!$D$2 )</f>
        <v>0.77999706106583566</v>
      </c>
      <c r="P105">
        <f ca="1">_xlfn.NORM.INV( RAND(),$B53*$C$2,'Hodgepodge of formulas'!$D$2 )</f>
        <v>0.86408077328711508</v>
      </c>
      <c r="Q105">
        <f ca="1">_xlfn.NORM.INV( RAND(),$B53*$C$2,'Hodgepodge of formulas'!$D$2 )</f>
        <v>0.93051285394083305</v>
      </c>
      <c r="R105">
        <f ca="1">_xlfn.NORM.INV( RAND(),$B53*$C$2,'Hodgepodge of formulas'!$D$2 )</f>
        <v>0.73362133710224764</v>
      </c>
      <c r="S105">
        <f ca="1">_xlfn.NORM.INV( RAND(),$B53*$C$2,'Hodgepodge of formulas'!$D$2 )</f>
        <v>0.70936738697081891</v>
      </c>
      <c r="T105">
        <f ca="1">_xlfn.NORM.INV( RAND(),$B53*$C$2,'Hodgepodge of formulas'!$D$2 )</f>
        <v>0.75250741415106348</v>
      </c>
      <c r="U105">
        <f ca="1">_xlfn.NORM.INV( RAND(),$B53*$C$2,'Hodgepodge of formulas'!$D$2 )</f>
        <v>0.72211197255677928</v>
      </c>
      <c r="V105">
        <f ca="1">_xlfn.NORM.INV( RAND(),$B53*$C$2,'Hodgepodge of formulas'!$D$2 )</f>
        <v>0.80748273068247933</v>
      </c>
      <c r="W105">
        <f ca="1">_xlfn.NORM.INV( RAND(),$B53*$C$2,'Hodgepodge of formulas'!$D$2 )</f>
        <v>0.74688495575759162</v>
      </c>
      <c r="Y105" t="s">
        <v>44</v>
      </c>
      <c r="Z105">
        <f t="shared" ca="1" si="63"/>
        <v>0.40686483237956761</v>
      </c>
      <c r="AA105">
        <f t="shared" ca="1" si="63"/>
        <v>0.38511914551076132</v>
      </c>
      <c r="AB105">
        <f t="shared" ca="1" si="63"/>
        <v>0.79489613617952604</v>
      </c>
      <c r="AC105">
        <f t="shared" ca="1" si="63"/>
        <v>0.1169656693233142</v>
      </c>
      <c r="AD105">
        <f t="shared" ca="1" si="63"/>
        <v>0.94572952262411747</v>
      </c>
      <c r="AE105">
        <f t="shared" ca="1" si="63"/>
        <v>7.7739797544759126E-3</v>
      </c>
      <c r="AF105">
        <f t="shared" ca="1" si="63"/>
        <v>6.1436679165866037E-2</v>
      </c>
      <c r="AG105">
        <f t="shared" ca="1" si="63"/>
        <v>0.11724384935098209</v>
      </c>
      <c r="AH105">
        <f t="shared" ca="1" si="63"/>
        <v>0.74129559635548636</v>
      </c>
      <c r="AI105">
        <f t="shared" ca="1" si="63"/>
        <v>7.2759850464162334E-2</v>
      </c>
      <c r="AJ105">
        <f t="shared" ca="1" si="64"/>
        <v>0.55157997127623581</v>
      </c>
      <c r="AK105">
        <f t="shared" ca="1" si="64"/>
        <v>0.94762687501309195</v>
      </c>
      <c r="AL105">
        <f t="shared" ca="1" si="64"/>
        <v>0.43536821761563371</v>
      </c>
      <c r="AM105">
        <f t="shared" ca="1" si="64"/>
        <v>0.31246625374652959</v>
      </c>
      <c r="AN105">
        <f t="shared" ca="1" si="64"/>
        <v>0.93202248918555775</v>
      </c>
      <c r="AO105">
        <f t="shared" ca="1" si="64"/>
        <v>0.52458852777036868</v>
      </c>
      <c r="AP105">
        <f t="shared" ca="1" si="64"/>
        <v>0.70088129377467401</v>
      </c>
      <c r="AQ105">
        <f t="shared" ca="1" si="64"/>
        <v>0.8949441228185917</v>
      </c>
      <c r="AR105">
        <f t="shared" ca="1" si="64"/>
        <v>0.54987323955704548</v>
      </c>
      <c r="AS105">
        <f t="shared" ca="1" si="64"/>
        <v>0.80344870066336393</v>
      </c>
      <c r="AT105">
        <f t="shared" ca="1" si="64"/>
        <v>0.82053815586013001</v>
      </c>
    </row>
    <row r="106" spans="1:46" x14ac:dyDescent="0.35">
      <c r="A106" t="s">
        <v>47</v>
      </c>
      <c r="D106">
        <f ca="1">_xlfn.NORM.INV( RAND(),$B54*$C$2,'Hodgepodge of formulas'!$D$2 )</f>
        <v>0.89028335910646039</v>
      </c>
      <c r="E106">
        <f ca="1">_xlfn.NORM.INV( RAND(),$B54*$C$2,'Hodgepodge of formulas'!$D$2 )</f>
        <v>0.63649488889322714</v>
      </c>
      <c r="F106">
        <f ca="1">_xlfn.NORM.INV( RAND(),$B54*$C$2,'Hodgepodge of formulas'!$D$2 )</f>
        <v>0.70076997018443699</v>
      </c>
      <c r="G106">
        <f ca="1">_xlfn.NORM.INV( RAND(),$B54*$C$2,'Hodgepodge of formulas'!$D$2 )</f>
        <v>0.70191926475452238</v>
      </c>
      <c r="H106">
        <f ca="1">_xlfn.NORM.INV( RAND(),$B54*$C$2,'Hodgepodge of formulas'!$D$2 )</f>
        <v>0.57282331867521696</v>
      </c>
      <c r="I106">
        <f ca="1">_xlfn.NORM.INV( RAND(),$B54*$C$2,'Hodgepodge of formulas'!$D$2 )</f>
        <v>0.81313915757230792</v>
      </c>
      <c r="J106">
        <f ca="1">_xlfn.NORM.INV( RAND(),$B54*$C$2,'Hodgepodge of formulas'!$D$2 )</f>
        <v>0.72529573208015607</v>
      </c>
      <c r="K106">
        <f ca="1">_xlfn.NORM.INV( RAND(),$B54*$C$2,'Hodgepodge of formulas'!$D$2 )</f>
        <v>0.64890853932107972</v>
      </c>
      <c r="L106">
        <f ca="1">_xlfn.NORM.INV( RAND(),$B54*$C$2,'Hodgepodge of formulas'!$D$2 )</f>
        <v>0.80961859531625746</v>
      </c>
      <c r="M106">
        <f ca="1">_xlfn.NORM.INV( RAND(),$B54*$C$2,'Hodgepodge of formulas'!$D$2 )</f>
        <v>0.70395320578109477</v>
      </c>
      <c r="N106">
        <f ca="1">_xlfn.NORM.INV( RAND(),$B54*$C$2,'Hodgepodge of formulas'!$D$2 )</f>
        <v>0.77390063414807186</v>
      </c>
      <c r="O106">
        <f ca="1">_xlfn.NORM.INV( RAND(),$B54*$C$2,'Hodgepodge of formulas'!$D$2 )</f>
        <v>0.75162173824137524</v>
      </c>
      <c r="P106">
        <f ca="1">_xlfn.NORM.INV( RAND(),$B54*$C$2,'Hodgepodge of formulas'!$D$2 )</f>
        <v>0.61663630158627036</v>
      </c>
      <c r="Q106">
        <f ca="1">_xlfn.NORM.INV( RAND(),$B54*$C$2,'Hodgepodge of formulas'!$D$2 )</f>
        <v>0.5298167979374695</v>
      </c>
      <c r="R106">
        <f ca="1">_xlfn.NORM.INV( RAND(),$B54*$C$2,'Hodgepodge of formulas'!$D$2 )</f>
        <v>0.72119370523410053</v>
      </c>
      <c r="S106">
        <f ca="1">_xlfn.NORM.INV( RAND(),$B54*$C$2,'Hodgepodge of formulas'!$D$2 )</f>
        <v>0.67062317396608706</v>
      </c>
      <c r="T106">
        <f ca="1">_xlfn.NORM.INV( RAND(),$B54*$C$2,'Hodgepodge of formulas'!$D$2 )</f>
        <v>0.73957205067678289</v>
      </c>
      <c r="U106">
        <f ca="1">_xlfn.NORM.INV( RAND(),$B54*$C$2,'Hodgepodge of formulas'!$D$2 )</f>
        <v>1.0099050012132893</v>
      </c>
      <c r="V106">
        <f ca="1">_xlfn.NORM.INV( RAND(),$B54*$C$2,'Hodgepodge of formulas'!$D$2 )</f>
        <v>0.73584322779219646</v>
      </c>
      <c r="W106">
        <f ca="1">_xlfn.NORM.INV( RAND(),$B54*$C$2,'Hodgepodge of formulas'!$D$2 )</f>
        <v>0.5626438171117788</v>
      </c>
      <c r="Y106" t="s">
        <v>47</v>
      </c>
      <c r="Z106">
        <f t="shared" ca="1" si="63"/>
        <v>0.63768052283203369</v>
      </c>
      <c r="AA106">
        <f t="shared" ca="1" si="63"/>
        <v>0.77322674317211204</v>
      </c>
      <c r="AB106">
        <f t="shared" ca="1" si="63"/>
        <v>0.84364838614484039</v>
      </c>
      <c r="AC106">
        <f t="shared" ca="1" si="63"/>
        <v>0.95613944823311292</v>
      </c>
      <c r="AD106">
        <f t="shared" ca="1" si="63"/>
        <v>0.2832294241940132</v>
      </c>
      <c r="AE106">
        <f t="shared" ca="1" si="63"/>
        <v>0.92821080315945304</v>
      </c>
      <c r="AF106">
        <f t="shared" ca="1" si="63"/>
        <v>0.740189890112529</v>
      </c>
      <c r="AG106">
        <f t="shared" ca="1" si="63"/>
        <v>0.8846130949472959</v>
      </c>
      <c r="AH106">
        <f t="shared" ca="1" si="63"/>
        <v>0.65585624742323567</v>
      </c>
      <c r="AI106">
        <f t="shared" ca="1" si="63"/>
        <v>0.34148193139004623</v>
      </c>
      <c r="AJ106">
        <f t="shared" ca="1" si="64"/>
        <v>0.76917372339006751</v>
      </c>
      <c r="AK106">
        <f t="shared" ca="1" si="64"/>
        <v>7.1879920551995324E-2</v>
      </c>
      <c r="AL106">
        <f t="shared" ca="1" si="64"/>
        <v>0.34278329686243825</v>
      </c>
      <c r="AM106">
        <f t="shared" ca="1" si="64"/>
        <v>0.80316764919230454</v>
      </c>
      <c r="AN106">
        <f t="shared" ca="1" si="64"/>
        <v>0.58305123286621008</v>
      </c>
      <c r="AO106">
        <f t="shared" ca="1" si="64"/>
        <v>0.78644022678306946</v>
      </c>
      <c r="AP106">
        <f t="shared" ca="1" si="64"/>
        <v>2.4068293548991426E-2</v>
      </c>
      <c r="AQ106">
        <f t="shared" ca="1" si="64"/>
        <v>0.49365196155061075</v>
      </c>
      <c r="AR106">
        <f t="shared" ca="1" si="64"/>
        <v>0.87335961208306168</v>
      </c>
      <c r="AS106">
        <f t="shared" ca="1" si="64"/>
        <v>0.64422027353863465</v>
      </c>
      <c r="AT106">
        <f t="shared" ca="1" si="64"/>
        <v>0.94797147214690547</v>
      </c>
    </row>
    <row r="107" spans="1:46" x14ac:dyDescent="0.35">
      <c r="A107" t="s">
        <v>91</v>
      </c>
      <c r="D107">
        <f ca="1">_xlfn.NORM.INV( RAND(),$B55*$C$2,'Hodgepodge of formulas'!$D$2 )</f>
        <v>0.60586093737033353</v>
      </c>
      <c r="E107">
        <f ca="1">_xlfn.NORM.INV( RAND(),$B55*$C$2,'Hodgepodge of formulas'!$D$2 )</f>
        <v>0.66331025306356572</v>
      </c>
      <c r="F107">
        <f ca="1">_xlfn.NORM.INV( RAND(),$B55*$C$2,'Hodgepodge of formulas'!$D$2 )</f>
        <v>0.70704305865033501</v>
      </c>
      <c r="G107">
        <f ca="1">_xlfn.NORM.INV( RAND(),$B55*$C$2,'Hodgepodge of formulas'!$D$2 )</f>
        <v>0.56095826475016197</v>
      </c>
      <c r="H107">
        <f ca="1">_xlfn.NORM.INV( RAND(),$B55*$C$2,'Hodgepodge of formulas'!$D$2 )</f>
        <v>0.52239383336701439</v>
      </c>
      <c r="I107">
        <f ca="1">_xlfn.NORM.INV( RAND(),$B55*$C$2,'Hodgepodge of formulas'!$D$2 )</f>
        <v>0.51165803063042536</v>
      </c>
      <c r="J107">
        <f ca="1">_xlfn.NORM.INV( RAND(),$B55*$C$2,'Hodgepodge of formulas'!$D$2 )</f>
        <v>0.6986284762972863</v>
      </c>
      <c r="K107">
        <f ca="1">_xlfn.NORM.INV( RAND(),$B55*$C$2,'Hodgepodge of formulas'!$D$2 )</f>
        <v>0.6618222447269172</v>
      </c>
      <c r="L107">
        <f ca="1">_xlfn.NORM.INV( RAND(),$B55*$C$2,'Hodgepodge of formulas'!$D$2 )</f>
        <v>0.51535266535249225</v>
      </c>
      <c r="M107">
        <f ca="1">_xlfn.NORM.INV( RAND(),$B55*$C$2,'Hodgepodge of formulas'!$D$2 )</f>
        <v>0.67208446875242267</v>
      </c>
      <c r="N107">
        <f ca="1">_xlfn.NORM.INV( RAND(),$B55*$C$2,'Hodgepodge of formulas'!$D$2 )</f>
        <v>0.68283608312083499</v>
      </c>
      <c r="O107">
        <f ca="1">_xlfn.NORM.INV( RAND(),$B55*$C$2,'Hodgepodge of formulas'!$D$2 )</f>
        <v>0.5910421997992007</v>
      </c>
      <c r="P107">
        <f ca="1">_xlfn.NORM.INV( RAND(),$B55*$C$2,'Hodgepodge of formulas'!$D$2 )</f>
        <v>0.73012307518958841</v>
      </c>
      <c r="Q107">
        <f ca="1">_xlfn.NORM.INV( RAND(),$B55*$C$2,'Hodgepodge of formulas'!$D$2 )</f>
        <v>0.84864496924234256</v>
      </c>
      <c r="R107">
        <f ca="1">_xlfn.NORM.INV( RAND(),$B55*$C$2,'Hodgepodge of formulas'!$D$2 )</f>
        <v>0.64382161817898176</v>
      </c>
      <c r="S107">
        <f ca="1">_xlfn.NORM.INV( RAND(),$B55*$C$2,'Hodgepodge of formulas'!$D$2 )</f>
        <v>0.56989274192001482</v>
      </c>
      <c r="T107">
        <f ca="1">_xlfn.NORM.INV( RAND(),$B55*$C$2,'Hodgepodge of formulas'!$D$2 )</f>
        <v>0.73399629231768426</v>
      </c>
      <c r="U107">
        <f ca="1">_xlfn.NORM.INV( RAND(),$B55*$C$2,'Hodgepodge of formulas'!$D$2 )</f>
        <v>0.62135637225899876</v>
      </c>
      <c r="V107">
        <f ca="1">_xlfn.NORM.INV( RAND(),$B55*$C$2,'Hodgepodge of formulas'!$D$2 )</f>
        <v>0.71191040820708018</v>
      </c>
      <c r="W107">
        <f ca="1">_xlfn.NORM.INV( RAND(),$B55*$C$2,'Hodgepodge of formulas'!$D$2 )</f>
        <v>0.59834624219210197</v>
      </c>
      <c r="Y107" t="s">
        <v>91</v>
      </c>
      <c r="Z107">
        <f t="shared" ca="1" si="63"/>
        <v>0.21485282351430757</v>
      </c>
      <c r="AA107">
        <f t="shared" ca="1" si="63"/>
        <v>0.63237878618330901</v>
      </c>
      <c r="AB107">
        <f t="shared" ca="1" si="63"/>
        <v>0.97002688461592934</v>
      </c>
      <c r="AC107">
        <f t="shared" ca="1" si="63"/>
        <v>0.99018923778635815</v>
      </c>
      <c r="AD107">
        <f t="shared" ca="1" si="63"/>
        <v>0.26799433952573903</v>
      </c>
      <c r="AE107">
        <f t="shared" ca="1" si="63"/>
        <v>0.82075465513578394</v>
      </c>
      <c r="AF107">
        <f t="shared" ca="1" si="63"/>
        <v>0.28275979091093417</v>
      </c>
      <c r="AG107">
        <f t="shared" ca="1" si="63"/>
        <v>1.5532453402639979E-2</v>
      </c>
      <c r="AH107">
        <f t="shared" ca="1" si="63"/>
        <v>0.60114236131087428</v>
      </c>
      <c r="AI107">
        <f t="shared" ca="1" si="63"/>
        <v>0.35401165894550668</v>
      </c>
      <c r="AJ107">
        <f t="shared" ca="1" si="64"/>
        <v>0.24690033790674204</v>
      </c>
      <c r="AK107">
        <f t="shared" ca="1" si="64"/>
        <v>0.25528964604254001</v>
      </c>
      <c r="AL107">
        <f t="shared" ca="1" si="64"/>
        <v>0.22555781998537838</v>
      </c>
      <c r="AM107">
        <f t="shared" ca="1" si="64"/>
        <v>0.2982149994574077</v>
      </c>
      <c r="AN107">
        <f t="shared" ca="1" si="64"/>
        <v>0.62963180086782822</v>
      </c>
      <c r="AO107">
        <f t="shared" ca="1" si="64"/>
        <v>0.82189477276776457</v>
      </c>
      <c r="AP107">
        <f t="shared" ca="1" si="64"/>
        <v>0.41878471845349075</v>
      </c>
      <c r="AQ107">
        <f t="shared" ca="1" si="64"/>
        <v>0.63971848812557131</v>
      </c>
      <c r="AR107">
        <f t="shared" ca="1" si="64"/>
        <v>0.24748854849232682</v>
      </c>
      <c r="AS107">
        <f t="shared" ca="1" si="64"/>
        <v>0.36966805220463206</v>
      </c>
      <c r="AT107">
        <f t="shared" ca="1" si="64"/>
        <v>0.77506431358489236</v>
      </c>
    </row>
  </sheetData>
  <conditionalFormatting sqref="B6:B55">
    <cfRule type="colorScale" priority="27">
      <colorScale>
        <cfvo type="min"/>
        <cfvo type="percentile" val="50"/>
        <cfvo type="max"/>
        <color rgb="FFF8696B"/>
        <color rgb="FFFCFCFF"/>
        <color rgb="FF5A8AC6"/>
      </colorScale>
    </cfRule>
  </conditionalFormatting>
  <conditionalFormatting sqref="W6:W55">
    <cfRule type="colorScale" priority="20">
      <colorScale>
        <cfvo type="min"/>
        <cfvo type="percentile" val="50"/>
        <cfvo type="max"/>
        <color rgb="FFF8696B"/>
        <color rgb="FFFFEB84"/>
        <color rgb="FF63BE7B"/>
      </colorScale>
    </cfRule>
  </conditionalFormatting>
  <conditionalFormatting sqref="E6:E55">
    <cfRule type="colorScale" priority="19">
      <colorScale>
        <cfvo type="min"/>
        <cfvo type="percentile" val="50"/>
        <cfvo type="max"/>
        <color rgb="FFF8696B"/>
        <color rgb="FFFFEB84"/>
        <color rgb="FF63BE7B"/>
      </colorScale>
    </cfRule>
  </conditionalFormatting>
  <conditionalFormatting sqref="F6:F55">
    <cfRule type="colorScale" priority="18">
      <colorScale>
        <cfvo type="min"/>
        <cfvo type="percentile" val="50"/>
        <cfvo type="max"/>
        <color rgb="FFF8696B"/>
        <color rgb="FFFFEB84"/>
        <color rgb="FF63BE7B"/>
      </colorScale>
    </cfRule>
  </conditionalFormatting>
  <conditionalFormatting sqref="G6:G55">
    <cfRule type="colorScale" priority="17">
      <colorScale>
        <cfvo type="min"/>
        <cfvo type="percentile" val="50"/>
        <cfvo type="max"/>
        <color rgb="FFF8696B"/>
        <color rgb="FFFFEB84"/>
        <color rgb="FF63BE7B"/>
      </colorScale>
    </cfRule>
  </conditionalFormatting>
  <conditionalFormatting sqref="H6:H55">
    <cfRule type="colorScale" priority="16">
      <colorScale>
        <cfvo type="min"/>
        <cfvo type="percentile" val="50"/>
        <cfvo type="max"/>
        <color rgb="FFF8696B"/>
        <color rgb="FFFFEB84"/>
        <color rgb="FF63BE7B"/>
      </colorScale>
    </cfRule>
  </conditionalFormatting>
  <conditionalFormatting sqref="I6:I55">
    <cfRule type="colorScale" priority="15">
      <colorScale>
        <cfvo type="min"/>
        <cfvo type="percentile" val="50"/>
        <cfvo type="max"/>
        <color rgb="FFF8696B"/>
        <color rgb="FFFFEB84"/>
        <color rgb="FF63BE7B"/>
      </colorScale>
    </cfRule>
  </conditionalFormatting>
  <conditionalFormatting sqref="J6:J55">
    <cfRule type="colorScale" priority="14">
      <colorScale>
        <cfvo type="min"/>
        <cfvo type="percentile" val="50"/>
        <cfvo type="max"/>
        <color rgb="FFF8696B"/>
        <color rgb="FFFFEB84"/>
        <color rgb="FF63BE7B"/>
      </colorScale>
    </cfRule>
  </conditionalFormatting>
  <conditionalFormatting sqref="K6:K55">
    <cfRule type="colorScale" priority="13">
      <colorScale>
        <cfvo type="min"/>
        <cfvo type="percentile" val="50"/>
        <cfvo type="max"/>
        <color rgb="FFF8696B"/>
        <color rgb="FFFFEB84"/>
        <color rgb="FF63BE7B"/>
      </colorScale>
    </cfRule>
  </conditionalFormatting>
  <conditionalFormatting sqref="L6:L55">
    <cfRule type="colorScale" priority="12">
      <colorScale>
        <cfvo type="min"/>
        <cfvo type="percentile" val="50"/>
        <cfvo type="max"/>
        <color rgb="FFF8696B"/>
        <color rgb="FFFFEB84"/>
        <color rgb="FF63BE7B"/>
      </colorScale>
    </cfRule>
  </conditionalFormatting>
  <conditionalFormatting sqref="M6:M55">
    <cfRule type="colorScale" priority="11">
      <colorScale>
        <cfvo type="min"/>
        <cfvo type="percentile" val="50"/>
        <cfvo type="max"/>
        <color rgb="FFF8696B"/>
        <color rgb="FFFFEB84"/>
        <color rgb="FF63BE7B"/>
      </colorScale>
    </cfRule>
  </conditionalFormatting>
  <conditionalFormatting sqref="N6:N55">
    <cfRule type="colorScale" priority="10">
      <colorScale>
        <cfvo type="min"/>
        <cfvo type="percentile" val="50"/>
        <cfvo type="max"/>
        <color rgb="FFF8696B"/>
        <color rgb="FFFFEB84"/>
        <color rgb="FF63BE7B"/>
      </colorScale>
    </cfRule>
  </conditionalFormatting>
  <conditionalFormatting sqref="O6:O55">
    <cfRule type="colorScale" priority="9">
      <colorScale>
        <cfvo type="min"/>
        <cfvo type="percentile" val="50"/>
        <cfvo type="max"/>
        <color rgb="FFF8696B"/>
        <color rgb="FFFFEB84"/>
        <color rgb="FF63BE7B"/>
      </colorScale>
    </cfRule>
  </conditionalFormatting>
  <conditionalFormatting sqref="P6:P55">
    <cfRule type="colorScale" priority="8">
      <colorScale>
        <cfvo type="min"/>
        <cfvo type="percentile" val="50"/>
        <cfvo type="max"/>
        <color rgb="FFF8696B"/>
        <color rgb="FFFFEB84"/>
        <color rgb="FF63BE7B"/>
      </colorScale>
    </cfRule>
  </conditionalFormatting>
  <conditionalFormatting sqref="Q6:Q55">
    <cfRule type="colorScale" priority="7">
      <colorScale>
        <cfvo type="min"/>
        <cfvo type="percentile" val="50"/>
        <cfvo type="max"/>
        <color rgb="FFF8696B"/>
        <color rgb="FFFFEB84"/>
        <color rgb="FF63BE7B"/>
      </colorScale>
    </cfRule>
  </conditionalFormatting>
  <conditionalFormatting sqref="R6:R55">
    <cfRule type="colorScale" priority="6">
      <colorScale>
        <cfvo type="min"/>
        <cfvo type="percentile" val="50"/>
        <cfvo type="max"/>
        <color rgb="FFF8696B"/>
        <color rgb="FFFFEB84"/>
        <color rgb="FF63BE7B"/>
      </colorScale>
    </cfRule>
  </conditionalFormatting>
  <conditionalFormatting sqref="S6:S55">
    <cfRule type="colorScale" priority="5">
      <colorScale>
        <cfvo type="min"/>
        <cfvo type="percentile" val="50"/>
        <cfvo type="max"/>
        <color rgb="FFF8696B"/>
        <color rgb="FFFFEB84"/>
        <color rgb="FF63BE7B"/>
      </colorScale>
    </cfRule>
  </conditionalFormatting>
  <conditionalFormatting sqref="T6:T55">
    <cfRule type="colorScale" priority="4">
      <colorScale>
        <cfvo type="min"/>
        <cfvo type="percentile" val="50"/>
        <cfvo type="max"/>
        <color rgb="FFF8696B"/>
        <color rgb="FFFFEB84"/>
        <color rgb="FF63BE7B"/>
      </colorScale>
    </cfRule>
  </conditionalFormatting>
  <conditionalFormatting sqref="U6:U55">
    <cfRule type="colorScale" priority="3">
      <colorScale>
        <cfvo type="min"/>
        <cfvo type="percentile" val="50"/>
        <cfvo type="max"/>
        <color rgb="FFF8696B"/>
        <color rgb="FFFFEB84"/>
        <color rgb="FF63BE7B"/>
      </colorScale>
    </cfRule>
  </conditionalFormatting>
  <conditionalFormatting sqref="V6:V55">
    <cfRule type="colorScale" priority="2">
      <colorScale>
        <cfvo type="min"/>
        <cfvo type="percentile" val="50"/>
        <cfvo type="max"/>
        <color rgb="FFF8696B"/>
        <color rgb="FFFFEB84"/>
        <color rgb="FF63BE7B"/>
      </colorScale>
    </cfRule>
  </conditionalFormatting>
  <conditionalFormatting sqref="D6:D55">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03"/>
  <sheetViews>
    <sheetView workbookViewId="0">
      <selection activeCell="A2" sqref="A2"/>
    </sheetView>
  </sheetViews>
  <sheetFormatPr defaultRowHeight="14.5" x14ac:dyDescent="0.35"/>
  <sheetData>
    <row r="1" spans="1:52" ht="70" customHeight="1" x14ac:dyDescent="0.35">
      <c r="A1" s="1">
        <v>1</v>
      </c>
      <c r="B1" t="s">
        <v>23</v>
      </c>
    </row>
    <row r="2" spans="1:52" x14ac:dyDescent="0.35">
      <c r="B2" t="s">
        <v>24</v>
      </c>
      <c r="C2" t="s">
        <v>42</v>
      </c>
      <c r="D2" t="s">
        <v>62</v>
      </c>
      <c r="E2" t="s">
        <v>63</v>
      </c>
      <c r="F2" t="s">
        <v>64</v>
      </c>
      <c r="G2" t="s">
        <v>51</v>
      </c>
      <c r="H2" t="s">
        <v>65</v>
      </c>
      <c r="I2" t="s">
        <v>66</v>
      </c>
      <c r="J2" t="s">
        <v>67</v>
      </c>
      <c r="K2" t="s">
        <v>55</v>
      </c>
      <c r="L2" t="s">
        <v>46</v>
      </c>
      <c r="M2" t="s">
        <v>68</v>
      </c>
      <c r="N2" t="s">
        <v>56</v>
      </c>
      <c r="O2" t="s">
        <v>49</v>
      </c>
      <c r="P2" t="s">
        <v>52</v>
      </c>
      <c r="Q2" t="s">
        <v>69</v>
      </c>
      <c r="R2" t="s">
        <v>70</v>
      </c>
      <c r="S2" t="s">
        <v>48</v>
      </c>
      <c r="T2" t="s">
        <v>71</v>
      </c>
      <c r="U2" t="s">
        <v>72</v>
      </c>
      <c r="V2" t="s">
        <v>73</v>
      </c>
      <c r="W2" t="s">
        <v>74</v>
      </c>
      <c r="X2" t="s">
        <v>50</v>
      </c>
      <c r="Y2" t="s">
        <v>75</v>
      </c>
      <c r="Z2" t="s">
        <v>76</v>
      </c>
      <c r="AA2" t="s">
        <v>77</v>
      </c>
      <c r="AB2" t="s">
        <v>78</v>
      </c>
      <c r="AC2" t="s">
        <v>79</v>
      </c>
      <c r="AD2" t="s">
        <v>80</v>
      </c>
      <c r="AE2" t="s">
        <v>45</v>
      </c>
      <c r="AF2" t="s">
        <v>61</v>
      </c>
      <c r="AG2" t="s">
        <v>54</v>
      </c>
      <c r="AH2" t="s">
        <v>81</v>
      </c>
      <c r="AI2" t="s">
        <v>82</v>
      </c>
      <c r="AJ2" t="s">
        <v>59</v>
      </c>
      <c r="AK2" t="s">
        <v>53</v>
      </c>
      <c r="AL2" t="s">
        <v>83</v>
      </c>
      <c r="AM2" t="s">
        <v>57</v>
      </c>
      <c r="AN2" t="s">
        <v>60</v>
      </c>
      <c r="AO2" t="s">
        <v>84</v>
      </c>
      <c r="AP2" t="s">
        <v>58</v>
      </c>
      <c r="AQ2" t="s">
        <v>43</v>
      </c>
      <c r="AR2" t="s">
        <v>85</v>
      </c>
      <c r="AS2" t="s">
        <v>86</v>
      </c>
      <c r="AT2" t="s">
        <v>87</v>
      </c>
      <c r="AU2" t="s">
        <v>88</v>
      </c>
      <c r="AV2" t="s">
        <v>89</v>
      </c>
      <c r="AW2" t="s">
        <v>90</v>
      </c>
      <c r="AX2" t="s">
        <v>44</v>
      </c>
      <c r="AY2" t="s">
        <v>47</v>
      </c>
      <c r="AZ2" t="s">
        <v>91</v>
      </c>
    </row>
    <row r="3" spans="1:52" x14ac:dyDescent="0.35">
      <c r="B3" s="6" t="s">
        <v>25</v>
      </c>
      <c r="C3" s="7">
        <f ca="1">'Hodgepodge of formulas'!$W$6</f>
        <v>93.194715935426643</v>
      </c>
      <c r="D3" s="7">
        <f ca="1">'Hodgepodge of formulas'!$W$7</f>
        <v>53.534592002901164</v>
      </c>
      <c r="E3" s="7">
        <f ca="1">'Hodgepodge of formulas'!$W$8</f>
        <v>115.66806460720466</v>
      </c>
      <c r="F3" s="7">
        <f ca="1">'Hodgepodge of formulas'!$W$9</f>
        <v>100.62298766245378</v>
      </c>
      <c r="G3" s="7">
        <f ca="1">'Hodgepodge of formulas'!$W$10</f>
        <v>63.812338120896584</v>
      </c>
      <c r="H3" s="7">
        <f ca="1">'Hodgepodge of formulas'!$W$11</f>
        <v>84.594779123544527</v>
      </c>
      <c r="I3" s="7">
        <f ca="1">'Hodgepodge of formulas'!$W$12</f>
        <v>38.603272130454236</v>
      </c>
      <c r="J3" s="7">
        <f ca="1">'Hodgepodge of formulas'!$W$13</f>
        <v>95.213147435541188</v>
      </c>
      <c r="K3" s="7">
        <f ca="1">'Hodgepodge of formulas'!$W$14</f>
        <v>87.274308228080017</v>
      </c>
      <c r="L3" s="7">
        <f ca="1">'Hodgepodge of formulas'!$W$15</f>
        <v>84.375482715130872</v>
      </c>
      <c r="M3" s="7">
        <f ca="1">'Hodgepodge of formulas'!$W$16</f>
        <v>67.543563061505708</v>
      </c>
      <c r="N3" s="7">
        <f ca="1">'Hodgepodge of formulas'!$W$17</f>
        <v>81.524208680232064</v>
      </c>
      <c r="O3" s="7">
        <f ca="1">'Hodgepodge of formulas'!$W$18</f>
        <v>58.742595108972047</v>
      </c>
      <c r="P3" s="7">
        <f ca="1">'Hodgepodge of formulas'!$W$19</f>
        <v>58.975048955343595</v>
      </c>
      <c r="Q3" s="7">
        <f ca="1">'Hodgepodge of formulas'!$W$20</f>
        <v>99.527885026107469</v>
      </c>
      <c r="R3" s="7">
        <f ca="1">'Hodgepodge of formulas'!$W$21</f>
        <v>66.81773993785292</v>
      </c>
      <c r="S3" s="7">
        <f ca="1">'Hodgepodge of formulas'!$W$22</f>
        <v>31.817888725522838</v>
      </c>
      <c r="T3" s="7">
        <f ca="1">'Hodgepodge of formulas'!$W$23</f>
        <v>51.229016431757493</v>
      </c>
      <c r="U3" s="7">
        <f ca="1">'Hodgepodge of formulas'!$W$24</f>
        <v>81.807177862141771</v>
      </c>
      <c r="V3" s="7">
        <f ca="1">'Hodgepodge of formulas'!$W$25</f>
        <v>87.900440250934551</v>
      </c>
      <c r="W3" s="7">
        <f ca="1">'Hodgepodge of formulas'!$W$26</f>
        <v>52.05920523808102</v>
      </c>
      <c r="X3" s="7">
        <f ca="1">'Hodgepodge of formulas'!$W$27</f>
        <v>59.320547914650277</v>
      </c>
      <c r="Y3" s="7">
        <f ca="1">'Hodgepodge of formulas'!$W$28</f>
        <v>119.7243572983413</v>
      </c>
      <c r="Z3" s="7">
        <f ca="1">'Hodgepodge of formulas'!$W$29</f>
        <v>44.496946703720752</v>
      </c>
      <c r="AA3" s="7">
        <f ca="1">'Hodgepodge of formulas'!$W$30</f>
        <v>74.114043156416059</v>
      </c>
      <c r="AB3" s="7">
        <f ca="1">'Hodgepodge of formulas'!$W$31</f>
        <v>65.111763506567797</v>
      </c>
      <c r="AC3" s="7">
        <f ca="1">'Hodgepodge of formulas'!$W$32</f>
        <v>122.49295489056404</v>
      </c>
      <c r="AD3" s="7">
        <f ca="1">'Hodgepodge of formulas'!$W$33</f>
        <v>100.75596388306926</v>
      </c>
      <c r="AE3" s="7">
        <f ca="1">'Hodgepodge of formulas'!$W$34</f>
        <v>100.80821550861147</v>
      </c>
      <c r="AF3" s="7">
        <f ca="1">'Hodgepodge of formulas'!$W$35</f>
        <v>56.169722578247168</v>
      </c>
      <c r="AG3" s="7">
        <f ca="1">'Hodgepodge of formulas'!$W$36</f>
        <v>63.560912961990731</v>
      </c>
      <c r="AH3" s="7">
        <f ca="1">'Hodgepodge of formulas'!$W$37</f>
        <v>65.855660393487952</v>
      </c>
      <c r="AI3" s="7">
        <f ca="1">'Hodgepodge of formulas'!$W$38</f>
        <v>97.243498493524058</v>
      </c>
      <c r="AJ3" s="7">
        <f ca="1">'Hodgepodge of formulas'!$W$39</f>
        <v>93.545818450287086</v>
      </c>
      <c r="AK3" s="7">
        <f ca="1">'Hodgepodge of formulas'!$W$40</f>
        <v>48.81698218492167</v>
      </c>
      <c r="AL3" s="7">
        <f ca="1">'Hodgepodge of formulas'!$W$41</f>
        <v>36.293392324633807</v>
      </c>
      <c r="AM3" s="7">
        <f ca="1">'Hodgepodge of formulas'!$W$42</f>
        <v>36.706700745682767</v>
      </c>
      <c r="AN3" s="7">
        <f ca="1">'Hodgepodge of formulas'!$W$43</f>
        <v>32.404871369626306</v>
      </c>
      <c r="AO3" s="7">
        <f ca="1">'Hodgepodge of formulas'!$W$44</f>
        <v>38.901347153855362</v>
      </c>
      <c r="AP3" s="7">
        <f ca="1">'Hodgepodge of formulas'!$W$45</f>
        <v>31.761412891991526</v>
      </c>
      <c r="AQ3" s="7">
        <f ca="1">'Hodgepodge of formulas'!$W$46</f>
        <v>88.246751823968623</v>
      </c>
      <c r="AR3" s="7">
        <f ca="1">'Hodgepodge of formulas'!$W$47</f>
        <v>42.642606860670533</v>
      </c>
      <c r="AS3" s="7">
        <f ca="1">'Hodgepodge of formulas'!$W$48</f>
        <v>73.992945615718426</v>
      </c>
      <c r="AT3" s="7">
        <f ca="1">'Hodgepodge of formulas'!$W$49</f>
        <v>59.806320350633776</v>
      </c>
      <c r="AU3" s="7">
        <f ca="1">'Hodgepodge of formulas'!$W$50</f>
        <v>69.301977394262849</v>
      </c>
      <c r="AV3" s="7">
        <f ca="1">'Hodgepodge of formulas'!$W$51</f>
        <v>38.187432520917405</v>
      </c>
      <c r="AW3" s="7">
        <f ca="1">'Hodgepodge of formulas'!$W$52</f>
        <v>37.108983143471917</v>
      </c>
      <c r="AX3" s="7">
        <f ca="1">'Hodgepodge of formulas'!$W$53</f>
        <v>64.826220499505709</v>
      </c>
      <c r="AY3" s="7">
        <f ca="1">'Hodgepodge of formulas'!$W$54</f>
        <v>38.221137687223617</v>
      </c>
      <c r="AZ3" s="8">
        <f ca="1">'Hodgepodge of formulas'!$W$55</f>
        <v>27.330584765044605</v>
      </c>
    </row>
    <row r="4" spans="1:52" x14ac:dyDescent="0.35">
      <c r="B4" s="9">
        <v>1</v>
      </c>
      <c r="C4" s="11">
        <f t="dataTable" ref="C4:AZ103" dt2D="0" dtr="0" r1="A1" ca="1"/>
        <v>63.20295438454098</v>
      </c>
      <c r="D4" s="11">
        <v>94.765789701189178</v>
      </c>
      <c r="E4" s="11">
        <v>52.085909876177446</v>
      </c>
      <c r="F4" s="11">
        <v>81.017450029207609</v>
      </c>
      <c r="G4" s="11">
        <v>85.307264403162009</v>
      </c>
      <c r="H4" s="11">
        <v>50.994133754823601</v>
      </c>
      <c r="I4" s="11">
        <v>42.795157484938564</v>
      </c>
      <c r="J4" s="11">
        <v>129.93750248706976</v>
      </c>
      <c r="K4" s="11">
        <v>72.943759551233825</v>
      </c>
      <c r="L4" s="11">
        <v>56.083195511979476</v>
      </c>
      <c r="M4" s="11">
        <v>53.057506380033807</v>
      </c>
      <c r="N4" s="11">
        <v>81.140432799545707</v>
      </c>
      <c r="O4" s="11">
        <v>139.41837578622821</v>
      </c>
      <c r="P4" s="11">
        <v>55.959234004014306</v>
      </c>
      <c r="Q4" s="11">
        <v>71.184837128849239</v>
      </c>
      <c r="R4" s="11">
        <v>93.79382356018678</v>
      </c>
      <c r="S4" s="11">
        <v>91.559581288028511</v>
      </c>
      <c r="T4" s="11">
        <v>45.644298858977827</v>
      </c>
      <c r="U4" s="11">
        <v>39.907027668664298</v>
      </c>
      <c r="V4" s="11">
        <v>55.302430525785859</v>
      </c>
      <c r="W4" s="11">
        <v>63.939942868007684</v>
      </c>
      <c r="X4" s="11">
        <v>50.065694732630512</v>
      </c>
      <c r="Y4" s="11">
        <v>57.430560907884818</v>
      </c>
      <c r="Z4" s="11">
        <v>51.719722393459186</v>
      </c>
      <c r="AA4" s="11">
        <v>56.242179778311638</v>
      </c>
      <c r="AB4" s="11">
        <v>95.902866296924799</v>
      </c>
      <c r="AC4" s="11">
        <v>83.249523451488756</v>
      </c>
      <c r="AD4" s="11">
        <v>82.361304102259496</v>
      </c>
      <c r="AE4" s="11">
        <v>58.613422568485163</v>
      </c>
      <c r="AF4" s="11">
        <v>46.12404187885452</v>
      </c>
      <c r="AG4" s="11">
        <v>35.896588767744575</v>
      </c>
      <c r="AH4" s="11">
        <v>40.049227593306156</v>
      </c>
      <c r="AI4" s="11">
        <v>49.621908505345523</v>
      </c>
      <c r="AJ4" s="11">
        <v>100.3558947755965</v>
      </c>
      <c r="AK4" s="11">
        <v>48.210394281029068</v>
      </c>
      <c r="AL4" s="11">
        <v>33.070276250671839</v>
      </c>
      <c r="AM4" s="11">
        <v>71.927186841707453</v>
      </c>
      <c r="AN4" s="11">
        <v>39.799342609214698</v>
      </c>
      <c r="AO4" s="11">
        <v>49.186815971521995</v>
      </c>
      <c r="AP4" s="11">
        <v>46.306693756949329</v>
      </c>
      <c r="AQ4" s="11">
        <v>71.856455042617497</v>
      </c>
      <c r="AR4" s="11">
        <v>84.003854022529524</v>
      </c>
      <c r="AS4" s="11">
        <v>39.41227369404745</v>
      </c>
      <c r="AT4" s="11">
        <v>131.05594583240563</v>
      </c>
      <c r="AU4" s="11">
        <v>91.321233882219744</v>
      </c>
      <c r="AV4" s="11">
        <v>142.90011086410638</v>
      </c>
      <c r="AW4" s="11">
        <v>48.499647990568754</v>
      </c>
      <c r="AX4" s="11">
        <v>42.746343166311092</v>
      </c>
      <c r="AY4" s="11">
        <v>53.842047687093903</v>
      </c>
      <c r="AZ4" s="12">
        <v>27.215121418317263</v>
      </c>
    </row>
    <row r="5" spans="1:52" x14ac:dyDescent="0.35">
      <c r="B5" s="9">
        <v>2</v>
      </c>
      <c r="C5" s="11">
        <v>130.12610681510063</v>
      </c>
      <c r="D5" s="11">
        <v>64.241837225780372</v>
      </c>
      <c r="E5" s="11">
        <v>139.33610947372003</v>
      </c>
      <c r="F5" s="11">
        <v>104.42777166410359</v>
      </c>
      <c r="G5" s="11">
        <v>73.274883173593935</v>
      </c>
      <c r="H5" s="11">
        <v>73.724380897545217</v>
      </c>
      <c r="I5" s="11">
        <v>58.71373800158603</v>
      </c>
      <c r="J5" s="11">
        <v>76.969393539048909</v>
      </c>
      <c r="K5" s="11">
        <v>68.064987658263988</v>
      </c>
      <c r="L5" s="11">
        <v>72.202435025385157</v>
      </c>
      <c r="M5" s="11">
        <v>109.65179136687232</v>
      </c>
      <c r="N5" s="11">
        <v>57.49151298854332</v>
      </c>
      <c r="O5" s="11">
        <v>42.27320801252035</v>
      </c>
      <c r="P5" s="11">
        <v>46.150820281953571</v>
      </c>
      <c r="Q5" s="11">
        <v>191.75084975492967</v>
      </c>
      <c r="R5" s="11">
        <v>45.330586661452529</v>
      </c>
      <c r="S5" s="11">
        <v>83.957415765857974</v>
      </c>
      <c r="T5" s="11">
        <v>41.856769149244691</v>
      </c>
      <c r="U5" s="11">
        <v>143.96623934909346</v>
      </c>
      <c r="V5" s="11">
        <v>63.633795687184161</v>
      </c>
      <c r="W5" s="11">
        <v>128.24394791695599</v>
      </c>
      <c r="X5" s="11">
        <v>80.500311898265551</v>
      </c>
      <c r="Y5" s="11">
        <v>68.539379910118839</v>
      </c>
      <c r="Z5" s="11">
        <v>75.374938598598533</v>
      </c>
      <c r="AA5" s="11">
        <v>49.702348560954768</v>
      </c>
      <c r="AB5" s="11">
        <v>34.304021091795704</v>
      </c>
      <c r="AC5" s="11">
        <v>58.68951032726055</v>
      </c>
      <c r="AD5" s="11">
        <v>83.947259181654928</v>
      </c>
      <c r="AE5" s="11">
        <v>61.34126098273218</v>
      </c>
      <c r="AF5" s="11">
        <v>51.711693672169744</v>
      </c>
      <c r="AG5" s="11">
        <v>54.77104423399819</v>
      </c>
      <c r="AH5" s="11">
        <v>52.31709948202586</v>
      </c>
      <c r="AI5" s="11">
        <v>35.790455989089352</v>
      </c>
      <c r="AJ5" s="11">
        <v>42.197295169419441</v>
      </c>
      <c r="AK5" s="11">
        <v>51.662241773689523</v>
      </c>
      <c r="AL5" s="11">
        <v>61.148914588771618</v>
      </c>
      <c r="AM5" s="11">
        <v>41.880444796151082</v>
      </c>
      <c r="AN5" s="11">
        <v>52.523596458405294</v>
      </c>
      <c r="AO5" s="11">
        <v>35.366816091069488</v>
      </c>
      <c r="AP5" s="11">
        <v>32.181978491771915</v>
      </c>
      <c r="AQ5" s="11">
        <v>95.816312146114356</v>
      </c>
      <c r="AR5" s="11">
        <v>58.109580283678739</v>
      </c>
      <c r="AS5" s="11">
        <v>36.129320542864491</v>
      </c>
      <c r="AT5" s="11">
        <v>104.91375724893678</v>
      </c>
      <c r="AU5" s="11">
        <v>57.960463620314115</v>
      </c>
      <c r="AV5" s="11">
        <v>36.436246154450785</v>
      </c>
      <c r="AW5" s="11">
        <v>40.962987169536248</v>
      </c>
      <c r="AX5" s="11">
        <v>167.91626263362755</v>
      </c>
      <c r="AY5" s="11">
        <v>102.31197735874404</v>
      </c>
      <c r="AZ5" s="12">
        <v>51.070329478821385</v>
      </c>
    </row>
    <row r="6" spans="1:52" x14ac:dyDescent="0.35">
      <c r="B6" s="9">
        <v>3</v>
      </c>
      <c r="C6" s="11">
        <v>60.101025084269473</v>
      </c>
      <c r="D6" s="11">
        <v>50.098545830142065</v>
      </c>
      <c r="E6" s="11">
        <v>56.301454795100938</v>
      </c>
      <c r="F6" s="11">
        <v>80.517969921890909</v>
      </c>
      <c r="G6" s="11">
        <v>120.47789006736929</v>
      </c>
      <c r="H6" s="11">
        <v>79.636878299069593</v>
      </c>
      <c r="I6" s="11">
        <v>60.847562993549353</v>
      </c>
      <c r="J6" s="11">
        <v>90.26718145130333</v>
      </c>
      <c r="K6" s="11">
        <v>127.33889225725989</v>
      </c>
      <c r="L6" s="11">
        <v>122.60134201340527</v>
      </c>
      <c r="M6" s="11">
        <v>66.001286212760363</v>
      </c>
      <c r="N6" s="11">
        <v>56.652689937915198</v>
      </c>
      <c r="O6" s="11">
        <v>70.963354006518301</v>
      </c>
      <c r="P6" s="11">
        <v>57.489822204724938</v>
      </c>
      <c r="Q6" s="11">
        <v>87.471083649118825</v>
      </c>
      <c r="R6" s="11">
        <v>83.811608484738656</v>
      </c>
      <c r="S6" s="11">
        <v>84.461198236353027</v>
      </c>
      <c r="T6" s="11">
        <v>68.650792455935644</v>
      </c>
      <c r="U6" s="11">
        <v>48.809890556229625</v>
      </c>
      <c r="V6" s="11">
        <v>81.185049491199194</v>
      </c>
      <c r="W6" s="11">
        <v>123.45101161309039</v>
      </c>
      <c r="X6" s="11">
        <v>86.341990127834919</v>
      </c>
      <c r="Y6" s="11">
        <v>70.091057274708575</v>
      </c>
      <c r="Z6" s="11">
        <v>50.66006828009985</v>
      </c>
      <c r="AA6" s="11">
        <v>74.883942602602787</v>
      </c>
      <c r="AB6" s="11">
        <v>69.981062935223193</v>
      </c>
      <c r="AC6" s="11">
        <v>60.721039183547909</v>
      </c>
      <c r="AD6" s="11">
        <v>67.502294357486889</v>
      </c>
      <c r="AE6" s="11">
        <v>68.073939022177427</v>
      </c>
      <c r="AF6" s="11">
        <v>65.063885955254932</v>
      </c>
      <c r="AG6" s="11">
        <v>58.389611939008738</v>
      </c>
      <c r="AH6" s="11">
        <v>57.253717456726505</v>
      </c>
      <c r="AI6" s="11">
        <v>56.246481635910534</v>
      </c>
      <c r="AJ6" s="11">
        <v>40.534405647379167</v>
      </c>
      <c r="AK6" s="11">
        <v>47.840887301173325</v>
      </c>
      <c r="AL6" s="11">
        <v>47.453611116140785</v>
      </c>
      <c r="AM6" s="11">
        <v>38.129305818722024</v>
      </c>
      <c r="AN6" s="11">
        <v>55.91972226733067</v>
      </c>
      <c r="AO6" s="11">
        <v>91.72619588118053</v>
      </c>
      <c r="AP6" s="11">
        <v>47.856618517669446</v>
      </c>
      <c r="AQ6" s="11">
        <v>40.238283758070907</v>
      </c>
      <c r="AR6" s="11">
        <v>115.23945681216941</v>
      </c>
      <c r="AS6" s="11">
        <v>44.697567639434446</v>
      </c>
      <c r="AT6" s="11">
        <v>39.569314880078025</v>
      </c>
      <c r="AU6" s="11">
        <v>93.59943377828499</v>
      </c>
      <c r="AV6" s="11">
        <v>47.485855890599773</v>
      </c>
      <c r="AW6" s="11">
        <v>45.524878984445678</v>
      </c>
      <c r="AX6" s="11">
        <v>81.574632479314218</v>
      </c>
      <c r="AY6" s="11">
        <v>42.493002798519484</v>
      </c>
      <c r="AZ6" s="12">
        <v>38.612079328679563</v>
      </c>
    </row>
    <row r="7" spans="1:52" x14ac:dyDescent="0.35">
      <c r="B7" s="9">
        <v>4</v>
      </c>
      <c r="C7" s="11">
        <v>67.232449594616284</v>
      </c>
      <c r="D7" s="11">
        <v>64.490003412329628</v>
      </c>
      <c r="E7" s="11">
        <v>100.74537599692725</v>
      </c>
      <c r="F7" s="11">
        <v>43.737067797665944</v>
      </c>
      <c r="G7" s="11">
        <v>141.54154495170891</v>
      </c>
      <c r="H7" s="11">
        <v>51.455890860471371</v>
      </c>
      <c r="I7" s="11">
        <v>101.11306516309341</v>
      </c>
      <c r="J7" s="11">
        <v>78.506413126738238</v>
      </c>
      <c r="K7" s="11">
        <v>98.387728676633373</v>
      </c>
      <c r="L7" s="11">
        <v>43.156885930151262</v>
      </c>
      <c r="M7" s="11">
        <v>80.785605888446838</v>
      </c>
      <c r="N7" s="11">
        <v>97.586336737804061</v>
      </c>
      <c r="O7" s="11">
        <v>57.992418952774997</v>
      </c>
      <c r="P7" s="11">
        <v>127.56128713869464</v>
      </c>
      <c r="Q7" s="11">
        <v>58.799029851210392</v>
      </c>
      <c r="R7" s="11">
        <v>41.398943495312196</v>
      </c>
      <c r="S7" s="11">
        <v>54.801145286258759</v>
      </c>
      <c r="T7" s="11">
        <v>55.636835633866959</v>
      </c>
      <c r="U7" s="11">
        <v>41.681251416212817</v>
      </c>
      <c r="V7" s="11">
        <v>96.482110342024441</v>
      </c>
      <c r="W7" s="11">
        <v>56.636988753329788</v>
      </c>
      <c r="X7" s="11">
        <v>84.793940643886828</v>
      </c>
      <c r="Y7" s="11">
        <v>30.221839281435688</v>
      </c>
      <c r="Z7" s="11">
        <v>67.056305676208908</v>
      </c>
      <c r="AA7" s="11">
        <v>33.443389554857255</v>
      </c>
      <c r="AB7" s="11">
        <v>81.726124534899583</v>
      </c>
      <c r="AC7" s="11">
        <v>37.411151308510362</v>
      </c>
      <c r="AD7" s="11">
        <v>37.255586345275233</v>
      </c>
      <c r="AE7" s="11">
        <v>47.775838527034978</v>
      </c>
      <c r="AF7" s="11">
        <v>44.133506460814566</v>
      </c>
      <c r="AG7" s="11">
        <v>61.141952498456178</v>
      </c>
      <c r="AH7" s="11">
        <v>119.51540332296887</v>
      </c>
      <c r="AI7" s="11">
        <v>89.976029444373637</v>
      </c>
      <c r="AJ7" s="11">
        <v>146.22048646387913</v>
      </c>
      <c r="AK7" s="11">
        <v>42.731114067795403</v>
      </c>
      <c r="AL7" s="11">
        <v>63.377750404551691</v>
      </c>
      <c r="AM7" s="11">
        <v>48.135534729955843</v>
      </c>
      <c r="AN7" s="11">
        <v>83.829163280198642</v>
      </c>
      <c r="AO7" s="11">
        <v>68.856943601730038</v>
      </c>
      <c r="AP7" s="11">
        <v>28.784423856398032</v>
      </c>
      <c r="AQ7" s="11">
        <v>57.119156531538586</v>
      </c>
      <c r="AR7" s="11">
        <v>69.500303579424866</v>
      </c>
      <c r="AS7" s="11">
        <v>46.853153154977825</v>
      </c>
      <c r="AT7" s="11">
        <v>84.49585469375765</v>
      </c>
      <c r="AU7" s="11">
        <v>77.992540000084873</v>
      </c>
      <c r="AV7" s="11">
        <v>69.909464998040661</v>
      </c>
      <c r="AW7" s="11">
        <v>44.134386518903078</v>
      </c>
      <c r="AX7" s="11">
        <v>37.698798129844633</v>
      </c>
      <c r="AY7" s="11">
        <v>61.233486387756273</v>
      </c>
      <c r="AZ7" s="12">
        <v>41.037278087103715</v>
      </c>
    </row>
    <row r="8" spans="1:52" x14ac:dyDescent="0.35">
      <c r="B8" s="9">
        <v>5</v>
      </c>
      <c r="C8" s="11">
        <v>67.18133429114269</v>
      </c>
      <c r="D8" s="11">
        <v>62.599524148125859</v>
      </c>
      <c r="E8" s="11">
        <v>86.23484457754293</v>
      </c>
      <c r="F8" s="11">
        <v>74.28914690642813</v>
      </c>
      <c r="G8" s="11">
        <v>43.812358702326456</v>
      </c>
      <c r="H8" s="11">
        <v>122.08143571453135</v>
      </c>
      <c r="I8" s="11">
        <v>72.017788426805836</v>
      </c>
      <c r="J8" s="11">
        <v>76.622333122596928</v>
      </c>
      <c r="K8" s="11">
        <v>57.303200213143825</v>
      </c>
      <c r="L8" s="11">
        <v>90.291820084798999</v>
      </c>
      <c r="M8" s="11">
        <v>58.356493148644262</v>
      </c>
      <c r="N8" s="11">
        <v>63.216354251324603</v>
      </c>
      <c r="O8" s="11">
        <v>150.64133535913882</v>
      </c>
      <c r="P8" s="11">
        <v>74.383802753442069</v>
      </c>
      <c r="Q8" s="11">
        <v>72.198801336452632</v>
      </c>
      <c r="R8" s="11">
        <v>37.779197221933977</v>
      </c>
      <c r="S8" s="11">
        <v>44.80300118342241</v>
      </c>
      <c r="T8" s="11">
        <v>80.986544227810683</v>
      </c>
      <c r="U8" s="11">
        <v>104.13709747427677</v>
      </c>
      <c r="V8" s="11">
        <v>49.016410930802984</v>
      </c>
      <c r="W8" s="11">
        <v>31.178535778233247</v>
      </c>
      <c r="X8" s="11">
        <v>48.626826728680129</v>
      </c>
      <c r="Y8" s="11">
        <v>60.290066289089758</v>
      </c>
      <c r="Z8" s="11">
        <v>39.083199831417112</v>
      </c>
      <c r="AA8" s="11">
        <v>73.919251360839354</v>
      </c>
      <c r="AB8" s="11">
        <v>47.202786053123702</v>
      </c>
      <c r="AC8" s="11">
        <v>51.921561900334183</v>
      </c>
      <c r="AD8" s="11">
        <v>64.296375628809699</v>
      </c>
      <c r="AE8" s="11">
        <v>121.72232327317154</v>
      </c>
      <c r="AF8" s="11">
        <v>52.718927069443453</v>
      </c>
      <c r="AG8" s="11">
        <v>29.333748852569435</v>
      </c>
      <c r="AH8" s="11">
        <v>59.2393241595897</v>
      </c>
      <c r="AI8" s="11">
        <v>51.183014144922879</v>
      </c>
      <c r="AJ8" s="11">
        <v>56.162626737912845</v>
      </c>
      <c r="AK8" s="11">
        <v>45.644056909008</v>
      </c>
      <c r="AL8" s="11">
        <v>78.247393814239587</v>
      </c>
      <c r="AM8" s="11">
        <v>34.622300067765892</v>
      </c>
      <c r="AN8" s="11">
        <v>78.408851898263279</v>
      </c>
      <c r="AO8" s="11">
        <v>57.229948857056442</v>
      </c>
      <c r="AP8" s="11">
        <v>32.967882152566489</v>
      </c>
      <c r="AQ8" s="11">
        <v>74.475960154473825</v>
      </c>
      <c r="AR8" s="11">
        <v>31.313100813991358</v>
      </c>
      <c r="AS8" s="11">
        <v>43.350930701030137</v>
      </c>
      <c r="AT8" s="11">
        <v>103.67261330540016</v>
      </c>
      <c r="AU8" s="11">
        <v>40.361513209248351</v>
      </c>
      <c r="AV8" s="11">
        <v>52.519819945295978</v>
      </c>
      <c r="AW8" s="11">
        <v>86.667319775661056</v>
      </c>
      <c r="AX8" s="11">
        <v>49.613734736590111</v>
      </c>
      <c r="AY8" s="11">
        <v>75.533681205838008</v>
      </c>
      <c r="AZ8" s="12">
        <v>68.215668134132656</v>
      </c>
    </row>
    <row r="9" spans="1:52" x14ac:dyDescent="0.35">
      <c r="B9" s="9">
        <v>6</v>
      </c>
      <c r="C9" s="11">
        <v>50.758937297336551</v>
      </c>
      <c r="D9" s="11">
        <v>65.685195347916093</v>
      </c>
      <c r="E9" s="11">
        <v>206.33640954304749</v>
      </c>
      <c r="F9" s="11">
        <v>105.53256793084941</v>
      </c>
      <c r="G9" s="11">
        <v>93.011471892815464</v>
      </c>
      <c r="H9" s="11">
        <v>61.288609626680334</v>
      </c>
      <c r="I9" s="11">
        <v>72.188649271799079</v>
      </c>
      <c r="J9" s="11">
        <v>47.230406562431767</v>
      </c>
      <c r="K9" s="11">
        <v>55.204597803253854</v>
      </c>
      <c r="L9" s="11">
        <v>80.509326350697833</v>
      </c>
      <c r="M9" s="11">
        <v>40.67452649605616</v>
      </c>
      <c r="N9" s="11">
        <v>70.090648527675299</v>
      </c>
      <c r="O9" s="11">
        <v>97.297139505549055</v>
      </c>
      <c r="P9" s="11">
        <v>58.770520394077948</v>
      </c>
      <c r="Q9" s="11">
        <v>94.773951040220993</v>
      </c>
      <c r="R9" s="11">
        <v>62.595443396172705</v>
      </c>
      <c r="S9" s="11">
        <v>72.368302780139317</v>
      </c>
      <c r="T9" s="11">
        <v>72.022819767865883</v>
      </c>
      <c r="U9" s="11">
        <v>55.472958916207297</v>
      </c>
      <c r="V9" s="11">
        <v>63.919740629163144</v>
      </c>
      <c r="W9" s="11">
        <v>102.98941554463707</v>
      </c>
      <c r="X9" s="11">
        <v>196.09696640681707</v>
      </c>
      <c r="Y9" s="11">
        <v>93.533583475953336</v>
      </c>
      <c r="Z9" s="11">
        <v>101.05299507524691</v>
      </c>
      <c r="AA9" s="11">
        <v>82.376865418103208</v>
      </c>
      <c r="AB9" s="11">
        <v>112.42827159635013</v>
      </c>
      <c r="AC9" s="11">
        <v>74.243826948725143</v>
      </c>
      <c r="AD9" s="11">
        <v>113.96762418879106</v>
      </c>
      <c r="AE9" s="11">
        <v>92.673941523778154</v>
      </c>
      <c r="AF9" s="11">
        <v>50.360379160870487</v>
      </c>
      <c r="AG9" s="11">
        <v>76.438713799762212</v>
      </c>
      <c r="AH9" s="11">
        <v>38.591291773456753</v>
      </c>
      <c r="AI9" s="11">
        <v>133.1524899099322</v>
      </c>
      <c r="AJ9" s="11">
        <v>67.830315769522059</v>
      </c>
      <c r="AK9" s="11">
        <v>36.502921011951706</v>
      </c>
      <c r="AL9" s="11">
        <v>43.709669876311935</v>
      </c>
      <c r="AM9" s="11">
        <v>58.044558071803628</v>
      </c>
      <c r="AN9" s="11">
        <v>39.19842128789557</v>
      </c>
      <c r="AO9" s="11">
        <v>53.710373023731549</v>
      </c>
      <c r="AP9" s="11">
        <v>51.027727411808435</v>
      </c>
      <c r="AQ9" s="11">
        <v>46.886824791767339</v>
      </c>
      <c r="AR9" s="11">
        <v>118.03463086886384</v>
      </c>
      <c r="AS9" s="11">
        <v>81.059663590068567</v>
      </c>
      <c r="AT9" s="11">
        <v>50.99085951700598</v>
      </c>
      <c r="AU9" s="11">
        <v>80.438893593886263</v>
      </c>
      <c r="AV9" s="11">
        <v>61.830585893641889</v>
      </c>
      <c r="AW9" s="11">
        <v>36.391509992816452</v>
      </c>
      <c r="AX9" s="11">
        <v>102.66698553482028</v>
      </c>
      <c r="AY9" s="11">
        <v>43.170279893101608</v>
      </c>
      <c r="AZ9" s="12">
        <v>99.022924895400052</v>
      </c>
    </row>
    <row r="10" spans="1:52" x14ac:dyDescent="0.35">
      <c r="B10" s="9">
        <v>7</v>
      </c>
      <c r="C10" s="11">
        <v>37.364508519114835</v>
      </c>
      <c r="D10" s="11">
        <v>54.490615420241653</v>
      </c>
      <c r="E10" s="11">
        <v>70.166127755530624</v>
      </c>
      <c r="F10" s="11">
        <v>62.695370543404387</v>
      </c>
      <c r="G10" s="11">
        <v>91.036529950751458</v>
      </c>
      <c r="H10" s="11">
        <v>53.211375346953396</v>
      </c>
      <c r="I10" s="11">
        <v>78.623821390974982</v>
      </c>
      <c r="J10" s="11">
        <v>112.11252130721564</v>
      </c>
      <c r="K10" s="11">
        <v>67.841932549579937</v>
      </c>
      <c r="L10" s="11">
        <v>48.133592934876226</v>
      </c>
      <c r="M10" s="11">
        <v>46.036768036559636</v>
      </c>
      <c r="N10" s="11">
        <v>122.91047080241439</v>
      </c>
      <c r="O10" s="11">
        <v>56.086282352795493</v>
      </c>
      <c r="P10" s="11">
        <v>137.01983118177489</v>
      </c>
      <c r="Q10" s="11">
        <v>98.315471967843322</v>
      </c>
      <c r="R10" s="11">
        <v>76.370859958995183</v>
      </c>
      <c r="S10" s="11">
        <v>94.590321372224523</v>
      </c>
      <c r="T10" s="11">
        <v>37.83385582305295</v>
      </c>
      <c r="U10" s="11">
        <v>78.73568581520145</v>
      </c>
      <c r="V10" s="11">
        <v>111.02053858644516</v>
      </c>
      <c r="W10" s="11">
        <v>43.300253661559452</v>
      </c>
      <c r="X10" s="11">
        <v>44.800150051593555</v>
      </c>
      <c r="Y10" s="11">
        <v>68.340846186749573</v>
      </c>
      <c r="Z10" s="11">
        <v>59.908742600247088</v>
      </c>
      <c r="AA10" s="11">
        <v>58.182170876730652</v>
      </c>
      <c r="AB10" s="11">
        <v>53.999585921896909</v>
      </c>
      <c r="AC10" s="11">
        <v>45.464794233038688</v>
      </c>
      <c r="AD10" s="11">
        <v>42.471834420032756</v>
      </c>
      <c r="AE10" s="11">
        <v>68.398956009416892</v>
      </c>
      <c r="AF10" s="11">
        <v>56.292600533938881</v>
      </c>
      <c r="AG10" s="11">
        <v>86.149860361518947</v>
      </c>
      <c r="AH10" s="11">
        <v>28.994157532295372</v>
      </c>
      <c r="AI10" s="11">
        <v>53.972642165786262</v>
      </c>
      <c r="AJ10" s="11">
        <v>53.16042506763597</v>
      </c>
      <c r="AK10" s="11">
        <v>75.696591571736377</v>
      </c>
      <c r="AL10" s="11">
        <v>50.934666909328236</v>
      </c>
      <c r="AM10" s="11">
        <v>102.13668197611717</v>
      </c>
      <c r="AN10" s="11">
        <v>101.21367755080296</v>
      </c>
      <c r="AO10" s="11">
        <v>84.69267063097351</v>
      </c>
      <c r="AP10" s="11">
        <v>35.818394219931392</v>
      </c>
      <c r="AQ10" s="11">
        <v>127.04117669700635</v>
      </c>
      <c r="AR10" s="11">
        <v>116.693161846574</v>
      </c>
      <c r="AS10" s="11">
        <v>58.942825642164458</v>
      </c>
      <c r="AT10" s="11">
        <v>79.817171475462331</v>
      </c>
      <c r="AU10" s="11">
        <v>32.634352795499417</v>
      </c>
      <c r="AV10" s="11">
        <v>25.666859497414141</v>
      </c>
      <c r="AW10" s="11">
        <v>72.95622367145252</v>
      </c>
      <c r="AX10" s="11">
        <v>66.392518401480913</v>
      </c>
      <c r="AY10" s="11">
        <v>55.711343583380334</v>
      </c>
      <c r="AZ10" s="12">
        <v>154.530999567073</v>
      </c>
    </row>
    <row r="11" spans="1:52" x14ac:dyDescent="0.35">
      <c r="B11" s="9">
        <v>8</v>
      </c>
      <c r="C11" s="11">
        <v>117.22836672002569</v>
      </c>
      <c r="D11" s="11">
        <v>53.247781398167675</v>
      </c>
      <c r="E11" s="11">
        <v>54.542187282704248</v>
      </c>
      <c r="F11" s="11">
        <v>61.87306162985449</v>
      </c>
      <c r="G11" s="11">
        <v>88.61970963480772</v>
      </c>
      <c r="H11" s="11">
        <v>78.878152302703029</v>
      </c>
      <c r="I11" s="11">
        <v>107.25645190335575</v>
      </c>
      <c r="J11" s="11">
        <v>60.600321130395862</v>
      </c>
      <c r="K11" s="11">
        <v>61.284949328266215</v>
      </c>
      <c r="L11" s="11">
        <v>52.727218661755401</v>
      </c>
      <c r="M11" s="11">
        <v>41.461136545895627</v>
      </c>
      <c r="N11" s="11">
        <v>46.246780451029117</v>
      </c>
      <c r="O11" s="11">
        <v>59.77673628599468</v>
      </c>
      <c r="P11" s="11">
        <v>60.259607623463395</v>
      </c>
      <c r="Q11" s="11">
        <v>77.114761925287738</v>
      </c>
      <c r="R11" s="11">
        <v>163.53155405591599</v>
      </c>
      <c r="S11" s="11">
        <v>38.497292568873</v>
      </c>
      <c r="T11" s="11">
        <v>69.172821723168852</v>
      </c>
      <c r="U11" s="11">
        <v>58.39843701719564</v>
      </c>
      <c r="V11" s="11">
        <v>43.402691583465085</v>
      </c>
      <c r="W11" s="11">
        <v>57.316080673272339</v>
      </c>
      <c r="X11" s="11">
        <v>59.153479204459686</v>
      </c>
      <c r="Y11" s="11">
        <v>50.683997003764247</v>
      </c>
      <c r="Z11" s="11">
        <v>65.939020413343329</v>
      </c>
      <c r="AA11" s="11">
        <v>61.381020421777905</v>
      </c>
      <c r="AB11" s="11">
        <v>35.82929708023228</v>
      </c>
      <c r="AC11" s="11">
        <v>67.546185934233037</v>
      </c>
      <c r="AD11" s="11">
        <v>68.013555088670486</v>
      </c>
      <c r="AE11" s="11">
        <v>47.780966598537397</v>
      </c>
      <c r="AF11" s="11">
        <v>85.414468791786973</v>
      </c>
      <c r="AG11" s="11">
        <v>57.746995389298036</v>
      </c>
      <c r="AH11" s="11">
        <v>41.260701007581723</v>
      </c>
      <c r="AI11" s="11">
        <v>73.573647208293011</v>
      </c>
      <c r="AJ11" s="11">
        <v>126.35988701320791</v>
      </c>
      <c r="AK11" s="11">
        <v>52.942239926512165</v>
      </c>
      <c r="AL11" s="11">
        <v>57.738485623458239</v>
      </c>
      <c r="AM11" s="11">
        <v>85.657152397437812</v>
      </c>
      <c r="AN11" s="11">
        <v>53.739635044320146</v>
      </c>
      <c r="AO11" s="11">
        <v>67.944580333251764</v>
      </c>
      <c r="AP11" s="11">
        <v>50.700783611376266</v>
      </c>
      <c r="AQ11" s="11">
        <v>46.566326556842206</v>
      </c>
      <c r="AR11" s="11">
        <v>54.363646074538124</v>
      </c>
      <c r="AS11" s="11">
        <v>45.423785860642212</v>
      </c>
      <c r="AT11" s="11">
        <v>50.710972471009413</v>
      </c>
      <c r="AU11" s="11">
        <v>56.174941304270405</v>
      </c>
      <c r="AV11" s="11">
        <v>42.285378013493172</v>
      </c>
      <c r="AW11" s="11">
        <v>50.689241441418865</v>
      </c>
      <c r="AX11" s="11">
        <v>73.67189406360356</v>
      </c>
      <c r="AY11" s="11">
        <v>53.802557083417021</v>
      </c>
      <c r="AZ11" s="12">
        <v>41.571898160120078</v>
      </c>
    </row>
    <row r="12" spans="1:52" x14ac:dyDescent="0.35">
      <c r="B12" s="9">
        <v>9</v>
      </c>
      <c r="C12" s="11">
        <v>74.801971087181741</v>
      </c>
      <c r="D12" s="11">
        <v>40.463416923249788</v>
      </c>
      <c r="E12" s="11">
        <v>73.82968370886222</v>
      </c>
      <c r="F12" s="11">
        <v>54.477034057615413</v>
      </c>
      <c r="G12" s="11">
        <v>98.01800757717551</v>
      </c>
      <c r="H12" s="11">
        <v>89.983400016119035</v>
      </c>
      <c r="I12" s="11">
        <v>49.458243540920883</v>
      </c>
      <c r="J12" s="11">
        <v>164.71164299255025</v>
      </c>
      <c r="K12" s="11">
        <v>82.577025908756312</v>
      </c>
      <c r="L12" s="11">
        <v>78.571940460187363</v>
      </c>
      <c r="M12" s="11">
        <v>95.911096243401545</v>
      </c>
      <c r="N12" s="11">
        <v>95.377467456622398</v>
      </c>
      <c r="O12" s="11">
        <v>99.853196768407926</v>
      </c>
      <c r="P12" s="11">
        <v>130.96436316185191</v>
      </c>
      <c r="Q12" s="11">
        <v>95.211544301165759</v>
      </c>
      <c r="R12" s="11">
        <v>41.401770265489723</v>
      </c>
      <c r="S12" s="11">
        <v>45.71721455491997</v>
      </c>
      <c r="T12" s="11">
        <v>55.497923331671117</v>
      </c>
      <c r="U12" s="11">
        <v>61.106332965417991</v>
      </c>
      <c r="V12" s="11">
        <v>91.531314023463864</v>
      </c>
      <c r="W12" s="11">
        <v>34.285097149414817</v>
      </c>
      <c r="X12" s="11">
        <v>120.34008754780474</v>
      </c>
      <c r="Y12" s="11">
        <v>73.567774020953379</v>
      </c>
      <c r="Z12" s="11">
        <v>105.30573552601957</v>
      </c>
      <c r="AA12" s="11">
        <v>86.797709038308994</v>
      </c>
      <c r="AB12" s="11">
        <v>100.88055262757345</v>
      </c>
      <c r="AC12" s="11">
        <v>106.08950519714948</v>
      </c>
      <c r="AD12" s="11">
        <v>77.953197961795127</v>
      </c>
      <c r="AE12" s="11">
        <v>79.243824649107708</v>
      </c>
      <c r="AF12" s="11">
        <v>102.31754397426975</v>
      </c>
      <c r="AG12" s="11">
        <v>79.694338653383383</v>
      </c>
      <c r="AH12" s="11">
        <v>65.959789993405735</v>
      </c>
      <c r="AI12" s="11">
        <v>42.622797383294255</v>
      </c>
      <c r="AJ12" s="11">
        <v>51.582351773931777</v>
      </c>
      <c r="AK12" s="11">
        <v>121.02919785578204</v>
      </c>
      <c r="AL12" s="11">
        <v>76.275089746775407</v>
      </c>
      <c r="AM12" s="11">
        <v>61.153846150472241</v>
      </c>
      <c r="AN12" s="11">
        <v>64.263723135681701</v>
      </c>
      <c r="AO12" s="11">
        <v>34.540342761835532</v>
      </c>
      <c r="AP12" s="11">
        <v>47.062846809928985</v>
      </c>
      <c r="AQ12" s="11">
        <v>66.125473973417158</v>
      </c>
      <c r="AR12" s="11">
        <v>30.855117287406866</v>
      </c>
      <c r="AS12" s="11">
        <v>86.515409212652173</v>
      </c>
      <c r="AT12" s="11">
        <v>174.31097796106258</v>
      </c>
      <c r="AU12" s="11">
        <v>63.592921379617728</v>
      </c>
      <c r="AV12" s="11">
        <v>65.095004531604673</v>
      </c>
      <c r="AW12" s="11">
        <v>124.19478821500454</v>
      </c>
      <c r="AX12" s="11">
        <v>63.977415314003828</v>
      </c>
      <c r="AY12" s="11">
        <v>127.39358124095004</v>
      </c>
      <c r="AZ12" s="12">
        <v>49.19018630354315</v>
      </c>
    </row>
    <row r="13" spans="1:52" x14ac:dyDescent="0.35">
      <c r="B13" s="9">
        <v>10</v>
      </c>
      <c r="C13" s="11">
        <v>108.80113180042916</v>
      </c>
      <c r="D13" s="11">
        <v>78.376922990798562</v>
      </c>
      <c r="E13" s="11">
        <v>80.822629551349493</v>
      </c>
      <c r="F13" s="11">
        <v>94.325947147461065</v>
      </c>
      <c r="G13" s="11">
        <v>88.074497780366499</v>
      </c>
      <c r="H13" s="11">
        <v>79.673165887050317</v>
      </c>
      <c r="I13" s="11">
        <v>54.324039672238207</v>
      </c>
      <c r="J13" s="11">
        <v>43.558920573260018</v>
      </c>
      <c r="K13" s="11">
        <v>154.96232062923505</v>
      </c>
      <c r="L13" s="11">
        <v>66.725352821260557</v>
      </c>
      <c r="M13" s="11">
        <v>95.665456471443122</v>
      </c>
      <c r="N13" s="11">
        <v>70.600104241047333</v>
      </c>
      <c r="O13" s="11">
        <v>54.868853957911483</v>
      </c>
      <c r="P13" s="11">
        <v>82.451526264914961</v>
      </c>
      <c r="Q13" s="11">
        <v>66.47835983469362</v>
      </c>
      <c r="R13" s="11">
        <v>78.910403649359083</v>
      </c>
      <c r="S13" s="11">
        <v>143.28310265093813</v>
      </c>
      <c r="T13" s="11">
        <v>50.428648088389544</v>
      </c>
      <c r="U13" s="11">
        <v>53.816607454815298</v>
      </c>
      <c r="V13" s="11">
        <v>69.882137370843466</v>
      </c>
      <c r="W13" s="11">
        <v>74.606082351353308</v>
      </c>
      <c r="X13" s="11">
        <v>43.92551326127402</v>
      </c>
      <c r="Y13" s="11">
        <v>182.23676235392998</v>
      </c>
      <c r="Z13" s="11">
        <v>122.14599470739844</v>
      </c>
      <c r="AA13" s="11">
        <v>72.855329001221989</v>
      </c>
      <c r="AB13" s="11">
        <v>119.82335815865051</v>
      </c>
      <c r="AC13" s="11">
        <v>48.924444381549939</v>
      </c>
      <c r="AD13" s="11">
        <v>50.04382883645971</v>
      </c>
      <c r="AE13" s="11">
        <v>49.490789247077217</v>
      </c>
      <c r="AF13" s="11">
        <v>42.875904941942011</v>
      </c>
      <c r="AG13" s="11">
        <v>72.744022441932302</v>
      </c>
      <c r="AH13" s="11">
        <v>117.5097150936525</v>
      </c>
      <c r="AI13" s="11">
        <v>74.078211066042442</v>
      </c>
      <c r="AJ13" s="11">
        <v>35.472419647492664</v>
      </c>
      <c r="AK13" s="11">
        <v>55.542942788569476</v>
      </c>
      <c r="AL13" s="11">
        <v>68.361080797033097</v>
      </c>
      <c r="AM13" s="11">
        <v>70.77385760978693</v>
      </c>
      <c r="AN13" s="11">
        <v>62.699621675986435</v>
      </c>
      <c r="AO13" s="11">
        <v>63.082755507088613</v>
      </c>
      <c r="AP13" s="11">
        <v>63.260620319137352</v>
      </c>
      <c r="AQ13" s="11">
        <v>52.842490699721196</v>
      </c>
      <c r="AR13" s="11">
        <v>146.00435765696014</v>
      </c>
      <c r="AS13" s="11">
        <v>81.683372127821954</v>
      </c>
      <c r="AT13" s="11">
        <v>38.841990769238734</v>
      </c>
      <c r="AU13" s="11">
        <v>53.556312012167822</v>
      </c>
      <c r="AV13" s="11">
        <v>37.274708023245438</v>
      </c>
      <c r="AW13" s="11">
        <v>90.849711670529857</v>
      </c>
      <c r="AX13" s="11">
        <v>111.68512245927046</v>
      </c>
      <c r="AY13" s="11">
        <v>54.15816330999192</v>
      </c>
      <c r="AZ13" s="12">
        <v>48.332883041388911</v>
      </c>
    </row>
    <row r="14" spans="1:52" x14ac:dyDescent="0.35">
      <c r="B14" s="9">
        <v>11</v>
      </c>
      <c r="C14" s="11">
        <v>37.1708914445285</v>
      </c>
      <c r="D14" s="11">
        <v>66.585357063555335</v>
      </c>
      <c r="E14" s="11">
        <v>52.913794930609043</v>
      </c>
      <c r="F14" s="11">
        <v>55.760060473316322</v>
      </c>
      <c r="G14" s="11">
        <v>136.38000618204566</v>
      </c>
      <c r="H14" s="11">
        <v>58.630564113930497</v>
      </c>
      <c r="I14" s="11">
        <v>76.330810680740299</v>
      </c>
      <c r="J14" s="11">
        <v>84.112037501416452</v>
      </c>
      <c r="K14" s="11">
        <v>69.836026499381262</v>
      </c>
      <c r="L14" s="11">
        <v>57.612876520669317</v>
      </c>
      <c r="M14" s="11">
        <v>38.887201732700518</v>
      </c>
      <c r="N14" s="11">
        <v>59.953017871389513</v>
      </c>
      <c r="O14" s="11">
        <v>242.55808016166262</v>
      </c>
      <c r="P14" s="11">
        <v>57.022987043487298</v>
      </c>
      <c r="Q14" s="11">
        <v>35.896919843626449</v>
      </c>
      <c r="R14" s="11">
        <v>40.148778858390841</v>
      </c>
      <c r="S14" s="11">
        <v>56.427887781020338</v>
      </c>
      <c r="T14" s="11">
        <v>41.058919146537789</v>
      </c>
      <c r="U14" s="11">
        <v>79.863026490902229</v>
      </c>
      <c r="V14" s="11">
        <v>123.3565789495003</v>
      </c>
      <c r="W14" s="11">
        <v>116.58296879761714</v>
      </c>
      <c r="X14" s="11">
        <v>67.882340163953828</v>
      </c>
      <c r="Y14" s="11">
        <v>100.97256421849724</v>
      </c>
      <c r="Z14" s="11">
        <v>69.900718160484658</v>
      </c>
      <c r="AA14" s="11">
        <v>43.347172894013617</v>
      </c>
      <c r="AB14" s="11">
        <v>95.687105344727726</v>
      </c>
      <c r="AC14" s="11">
        <v>47.640515239684284</v>
      </c>
      <c r="AD14" s="11">
        <v>66.220628154632223</v>
      </c>
      <c r="AE14" s="11">
        <v>95.600174166171115</v>
      </c>
      <c r="AF14" s="11">
        <v>48.548197985862501</v>
      </c>
      <c r="AG14" s="11">
        <v>173.39795196265038</v>
      </c>
      <c r="AH14" s="11">
        <v>120.10993875651408</v>
      </c>
      <c r="AI14" s="11">
        <v>127.76270062536989</v>
      </c>
      <c r="AJ14" s="11">
        <v>59.640437180774768</v>
      </c>
      <c r="AK14" s="11">
        <v>97.551238786043342</v>
      </c>
      <c r="AL14" s="11">
        <v>37.165358437253992</v>
      </c>
      <c r="AM14" s="11">
        <v>41.985527673347363</v>
      </c>
      <c r="AN14" s="11">
        <v>56.343593547145638</v>
      </c>
      <c r="AO14" s="11">
        <v>36.291245988015376</v>
      </c>
      <c r="AP14" s="11">
        <v>35.6938453218986</v>
      </c>
      <c r="AQ14" s="11">
        <v>39.813019425478167</v>
      </c>
      <c r="AR14" s="11">
        <v>33.924756485549089</v>
      </c>
      <c r="AS14" s="11">
        <v>58.487267108340397</v>
      </c>
      <c r="AT14" s="11">
        <v>55.285545577185992</v>
      </c>
      <c r="AU14" s="11">
        <v>40.526575077817235</v>
      </c>
      <c r="AV14" s="11">
        <v>30.453429980754425</v>
      </c>
      <c r="AW14" s="11">
        <v>72.269882731995722</v>
      </c>
      <c r="AX14" s="11">
        <v>52.120602041678652</v>
      </c>
      <c r="AY14" s="11">
        <v>44.10588485013902</v>
      </c>
      <c r="AZ14" s="12">
        <v>54.220256194149925</v>
      </c>
    </row>
    <row r="15" spans="1:52" x14ac:dyDescent="0.35">
      <c r="B15" s="9">
        <v>12</v>
      </c>
      <c r="C15" s="11">
        <v>93.378729326883999</v>
      </c>
      <c r="D15" s="11">
        <v>131.70689141043925</v>
      </c>
      <c r="E15" s="11">
        <v>76.03012464524339</v>
      </c>
      <c r="F15" s="11">
        <v>55.199996960825999</v>
      </c>
      <c r="G15" s="11">
        <v>58.499824582050671</v>
      </c>
      <c r="H15" s="11">
        <v>40.650211336860998</v>
      </c>
      <c r="I15" s="11">
        <v>92.56794953909133</v>
      </c>
      <c r="J15" s="11">
        <v>87.473505247748633</v>
      </c>
      <c r="K15" s="11">
        <v>54.338018100103504</v>
      </c>
      <c r="L15" s="11">
        <v>46.321207415336097</v>
      </c>
      <c r="M15" s="11">
        <v>64.726537476464614</v>
      </c>
      <c r="N15" s="11">
        <v>55.047741141021504</v>
      </c>
      <c r="O15" s="11">
        <v>88.372131197489239</v>
      </c>
      <c r="P15" s="11">
        <v>52.370196673764049</v>
      </c>
      <c r="Q15" s="11">
        <v>93.156542430897744</v>
      </c>
      <c r="R15" s="11">
        <v>92.977564446884344</v>
      </c>
      <c r="S15" s="11">
        <v>58.053705464004224</v>
      </c>
      <c r="T15" s="11">
        <v>53.010681332539917</v>
      </c>
      <c r="U15" s="11">
        <v>71.439589616833445</v>
      </c>
      <c r="V15" s="11">
        <v>79.858524465124873</v>
      </c>
      <c r="W15" s="11">
        <v>74.164185458791167</v>
      </c>
      <c r="X15" s="11">
        <v>97.573639988174889</v>
      </c>
      <c r="Y15" s="11">
        <v>65.025704177936362</v>
      </c>
      <c r="Z15" s="11">
        <v>74.331634024868336</v>
      </c>
      <c r="AA15" s="11">
        <v>58.418724742202848</v>
      </c>
      <c r="AB15" s="11">
        <v>42.239296479603269</v>
      </c>
      <c r="AC15" s="11">
        <v>29.832389546426665</v>
      </c>
      <c r="AD15" s="11">
        <v>84.723231987768813</v>
      </c>
      <c r="AE15" s="11">
        <v>353.94498350593358</v>
      </c>
      <c r="AF15" s="11">
        <v>110.8837812269024</v>
      </c>
      <c r="AG15" s="11">
        <v>60.218891731606917</v>
      </c>
      <c r="AH15" s="11">
        <v>86.712230008236943</v>
      </c>
      <c r="AI15" s="11">
        <v>89.010330389982556</v>
      </c>
      <c r="AJ15" s="11">
        <v>27.809412644043952</v>
      </c>
      <c r="AK15" s="11">
        <v>76.121418292356054</v>
      </c>
      <c r="AL15" s="11">
        <v>59.653206060008301</v>
      </c>
      <c r="AM15" s="11">
        <v>60.159496090401909</v>
      </c>
      <c r="AN15" s="11">
        <v>55.308694832639475</v>
      </c>
      <c r="AO15" s="11">
        <v>48.136147865506231</v>
      </c>
      <c r="AP15" s="11">
        <v>61.642682168155197</v>
      </c>
      <c r="AQ15" s="11">
        <v>91.371163366839312</v>
      </c>
      <c r="AR15" s="11">
        <v>42.664893265036255</v>
      </c>
      <c r="AS15" s="11">
        <v>82.544671442368838</v>
      </c>
      <c r="AT15" s="11">
        <v>41.579819194646028</v>
      </c>
      <c r="AU15" s="11">
        <v>46.90843647589945</v>
      </c>
      <c r="AV15" s="11">
        <v>37.827387239677336</v>
      </c>
      <c r="AW15" s="11">
        <v>49.873443183998525</v>
      </c>
      <c r="AX15" s="11">
        <v>29.656151386413136</v>
      </c>
      <c r="AY15" s="11">
        <v>39.341312504473755</v>
      </c>
      <c r="AZ15" s="12">
        <v>34.710810468973321</v>
      </c>
    </row>
    <row r="16" spans="1:52" x14ac:dyDescent="0.35">
      <c r="B16" s="9">
        <v>13</v>
      </c>
      <c r="C16" s="11">
        <v>45.018236118613189</v>
      </c>
      <c r="D16" s="11">
        <v>141.33341543226834</v>
      </c>
      <c r="E16" s="11">
        <v>51.348408460233678</v>
      </c>
      <c r="F16" s="11">
        <v>88.071560701929741</v>
      </c>
      <c r="G16" s="11">
        <v>77.275108570722551</v>
      </c>
      <c r="H16" s="11">
        <v>107.21517296518122</v>
      </c>
      <c r="I16" s="11">
        <v>93.519714486282282</v>
      </c>
      <c r="J16" s="11">
        <v>50.607662171956868</v>
      </c>
      <c r="K16" s="11">
        <v>65.597751137219078</v>
      </c>
      <c r="L16" s="11">
        <v>108.75624687861152</v>
      </c>
      <c r="M16" s="11">
        <v>39.79385700443185</v>
      </c>
      <c r="N16" s="11">
        <v>66.91446954205054</v>
      </c>
      <c r="O16" s="11">
        <v>86.586788608794862</v>
      </c>
      <c r="P16" s="11">
        <v>74.898176430682355</v>
      </c>
      <c r="Q16" s="11">
        <v>79.439261960930637</v>
      </c>
      <c r="R16" s="11">
        <v>61.374698617139011</v>
      </c>
      <c r="S16" s="11">
        <v>50.903758946362203</v>
      </c>
      <c r="T16" s="11">
        <v>63.157397367124268</v>
      </c>
      <c r="U16" s="11">
        <v>57.342637627358975</v>
      </c>
      <c r="V16" s="11">
        <v>47.090364427550021</v>
      </c>
      <c r="W16" s="11">
        <v>61.198126538956629</v>
      </c>
      <c r="X16" s="11">
        <v>74.685255792121851</v>
      </c>
      <c r="Y16" s="11">
        <v>73.784328762163895</v>
      </c>
      <c r="Z16" s="11">
        <v>58.882407563744813</v>
      </c>
      <c r="AA16" s="11">
        <v>85.358022255456831</v>
      </c>
      <c r="AB16" s="11">
        <v>93.789895614160372</v>
      </c>
      <c r="AC16" s="11">
        <v>48.576862580260624</v>
      </c>
      <c r="AD16" s="11">
        <v>65.914520911735423</v>
      </c>
      <c r="AE16" s="11">
        <v>56.408117123388884</v>
      </c>
      <c r="AF16" s="11">
        <v>52.047316695930554</v>
      </c>
      <c r="AG16" s="11">
        <v>77.621795881756029</v>
      </c>
      <c r="AH16" s="11">
        <v>42.571644068732162</v>
      </c>
      <c r="AI16" s="11">
        <v>40.843186970909542</v>
      </c>
      <c r="AJ16" s="11">
        <v>50.583632349628893</v>
      </c>
      <c r="AK16" s="11">
        <v>47.173722192544183</v>
      </c>
      <c r="AL16" s="11">
        <v>31.70142965107474</v>
      </c>
      <c r="AM16" s="11">
        <v>40.433582166226948</v>
      </c>
      <c r="AN16" s="11">
        <v>31.567231508788687</v>
      </c>
      <c r="AO16" s="11">
        <v>61.570586689882568</v>
      </c>
      <c r="AP16" s="11">
        <v>72.293042559467636</v>
      </c>
      <c r="AQ16" s="11">
        <v>77.436912118120674</v>
      </c>
      <c r="AR16" s="11">
        <v>39.526801810371673</v>
      </c>
      <c r="AS16" s="11">
        <v>41.377882169696335</v>
      </c>
      <c r="AT16" s="11">
        <v>58.649652350949886</v>
      </c>
      <c r="AU16" s="11">
        <v>111.18706688985353</v>
      </c>
      <c r="AV16" s="11">
        <v>30.100128375400256</v>
      </c>
      <c r="AW16" s="11">
        <v>71.340674763052419</v>
      </c>
      <c r="AX16" s="11">
        <v>58.658079634058005</v>
      </c>
      <c r="AY16" s="11">
        <v>101.85234083397611</v>
      </c>
      <c r="AZ16" s="12">
        <v>27.013939037139533</v>
      </c>
    </row>
    <row r="17" spans="2:52" x14ac:dyDescent="0.35">
      <c r="B17" s="9">
        <v>14</v>
      </c>
      <c r="C17" s="11">
        <v>82.833520093461757</v>
      </c>
      <c r="D17" s="11">
        <v>62.073971797942164</v>
      </c>
      <c r="E17" s="11">
        <v>66.197411535299807</v>
      </c>
      <c r="F17" s="11">
        <v>55.251596606461398</v>
      </c>
      <c r="G17" s="11">
        <v>45.813750476743678</v>
      </c>
      <c r="H17" s="11">
        <v>66.667953085480136</v>
      </c>
      <c r="I17" s="11">
        <v>33.600117269141414</v>
      </c>
      <c r="J17" s="11">
        <v>63.108154987766248</v>
      </c>
      <c r="K17" s="11">
        <v>73.68384874081795</v>
      </c>
      <c r="L17" s="11">
        <v>87.826603429710204</v>
      </c>
      <c r="M17" s="11">
        <v>75.204707222443076</v>
      </c>
      <c r="N17" s="11">
        <v>74.699737328269492</v>
      </c>
      <c r="O17" s="11">
        <v>103.13950616208203</v>
      </c>
      <c r="P17" s="11">
        <v>36.560257940700843</v>
      </c>
      <c r="Q17" s="11">
        <v>58.71686806117755</v>
      </c>
      <c r="R17" s="11">
        <v>80.554672003175924</v>
      </c>
      <c r="S17" s="11">
        <v>90.97519063901052</v>
      </c>
      <c r="T17" s="11">
        <v>50.796964464934192</v>
      </c>
      <c r="U17" s="11">
        <v>89.870791314095484</v>
      </c>
      <c r="V17" s="11">
        <v>93.862591037418497</v>
      </c>
      <c r="W17" s="11">
        <v>50.810050947353645</v>
      </c>
      <c r="X17" s="11">
        <v>52.734265640348625</v>
      </c>
      <c r="Y17" s="11">
        <v>61.541162034345476</v>
      </c>
      <c r="Z17" s="11">
        <v>54.717242690855748</v>
      </c>
      <c r="AA17" s="11">
        <v>53.404154451935767</v>
      </c>
      <c r="AB17" s="11">
        <v>53.701980231533092</v>
      </c>
      <c r="AC17" s="11">
        <v>125.96458285575046</v>
      </c>
      <c r="AD17" s="11">
        <v>88.693349078063918</v>
      </c>
      <c r="AE17" s="11">
        <v>53.33295642072909</v>
      </c>
      <c r="AF17" s="11">
        <v>38.421534179772564</v>
      </c>
      <c r="AG17" s="11">
        <v>40.438383493179742</v>
      </c>
      <c r="AH17" s="11">
        <v>52.898123402483954</v>
      </c>
      <c r="AI17" s="11">
        <v>95.813685064287753</v>
      </c>
      <c r="AJ17" s="11">
        <v>89.955718072954255</v>
      </c>
      <c r="AK17" s="11">
        <v>113.49554195370435</v>
      </c>
      <c r="AL17" s="11">
        <v>73.272342074412734</v>
      </c>
      <c r="AM17" s="11">
        <v>119.31902819283872</v>
      </c>
      <c r="AN17" s="11">
        <v>103.58195041879266</v>
      </c>
      <c r="AO17" s="11">
        <v>92.801462370765861</v>
      </c>
      <c r="AP17" s="11">
        <v>50.452248946623271</v>
      </c>
      <c r="AQ17" s="11">
        <v>64.154044845572102</v>
      </c>
      <c r="AR17" s="11">
        <v>61.15308694422562</v>
      </c>
      <c r="AS17" s="11">
        <v>82.094872091648071</v>
      </c>
      <c r="AT17" s="11">
        <v>29.722318035651597</v>
      </c>
      <c r="AU17" s="11">
        <v>54.681465794221587</v>
      </c>
      <c r="AV17" s="11">
        <v>53.764841162142851</v>
      </c>
      <c r="AW17" s="11">
        <v>107.00184407318999</v>
      </c>
      <c r="AX17" s="11">
        <v>73.948044539068121</v>
      </c>
      <c r="AY17" s="11">
        <v>82.787828806543303</v>
      </c>
      <c r="AZ17" s="12">
        <v>41.140860364288436</v>
      </c>
    </row>
    <row r="18" spans="2:52" x14ac:dyDescent="0.35">
      <c r="B18" s="9">
        <v>15</v>
      </c>
      <c r="C18" s="11">
        <v>65.055992760103166</v>
      </c>
      <c r="D18" s="11">
        <v>50.082353245185338</v>
      </c>
      <c r="E18" s="11">
        <v>55.231431557421608</v>
      </c>
      <c r="F18" s="11">
        <v>54.764119150042617</v>
      </c>
      <c r="G18" s="11">
        <v>59.415636234238889</v>
      </c>
      <c r="H18" s="11">
        <v>43.937619577172221</v>
      </c>
      <c r="I18" s="11">
        <v>55.334188188738651</v>
      </c>
      <c r="J18" s="11">
        <v>47.956515513775535</v>
      </c>
      <c r="K18" s="11">
        <v>71.643457922822734</v>
      </c>
      <c r="L18" s="11">
        <v>92.515732901017216</v>
      </c>
      <c r="M18" s="11">
        <v>61.089550934549067</v>
      </c>
      <c r="N18" s="11">
        <v>52.640175011705168</v>
      </c>
      <c r="O18" s="11">
        <v>49.753655036378902</v>
      </c>
      <c r="P18" s="11">
        <v>41.438889084439381</v>
      </c>
      <c r="Q18" s="11">
        <v>64.687430569356977</v>
      </c>
      <c r="R18" s="11">
        <v>76.491311844084279</v>
      </c>
      <c r="S18" s="11">
        <v>67.282393821239125</v>
      </c>
      <c r="T18" s="11">
        <v>82.388927641243555</v>
      </c>
      <c r="U18" s="11">
        <v>422.85704825330407</v>
      </c>
      <c r="V18" s="11">
        <v>65.663757746165317</v>
      </c>
      <c r="W18" s="11">
        <v>60.322848166007468</v>
      </c>
      <c r="X18" s="11">
        <v>62.141309970707454</v>
      </c>
      <c r="Y18" s="11">
        <v>95.516661419006695</v>
      </c>
      <c r="Z18" s="11">
        <v>59.884922666809189</v>
      </c>
      <c r="AA18" s="11">
        <v>62.340728385599725</v>
      </c>
      <c r="AB18" s="11">
        <v>71.040010551630786</v>
      </c>
      <c r="AC18" s="11">
        <v>85.604819744877219</v>
      </c>
      <c r="AD18" s="11">
        <v>63.980630148550603</v>
      </c>
      <c r="AE18" s="11">
        <v>95.974879381270739</v>
      </c>
      <c r="AF18" s="11">
        <v>95.248711800589405</v>
      </c>
      <c r="AG18" s="11">
        <v>58.336816821117075</v>
      </c>
      <c r="AH18" s="11">
        <v>67.408613237465801</v>
      </c>
      <c r="AI18" s="11">
        <v>42.079573571199305</v>
      </c>
      <c r="AJ18" s="11">
        <v>59.8759083543261</v>
      </c>
      <c r="AK18" s="11">
        <v>75.977555873517346</v>
      </c>
      <c r="AL18" s="11">
        <v>147.857527214215</v>
      </c>
      <c r="AM18" s="11">
        <v>140.45520581010518</v>
      </c>
      <c r="AN18" s="11">
        <v>48.338548337202269</v>
      </c>
      <c r="AO18" s="11">
        <v>69.033768088011328</v>
      </c>
      <c r="AP18" s="11">
        <v>54.074286163357797</v>
      </c>
      <c r="AQ18" s="11">
        <v>65.656027867295663</v>
      </c>
      <c r="AR18" s="11">
        <v>53.545800802533684</v>
      </c>
      <c r="AS18" s="11">
        <v>39.284320301678136</v>
      </c>
      <c r="AT18" s="11">
        <v>107.44761118232569</v>
      </c>
      <c r="AU18" s="11">
        <v>40.355569731579308</v>
      </c>
      <c r="AV18" s="11">
        <v>45.702313785921973</v>
      </c>
      <c r="AW18" s="11">
        <v>60.314441223107089</v>
      </c>
      <c r="AX18" s="11">
        <v>81.606458987145203</v>
      </c>
      <c r="AY18" s="11">
        <v>38.070637804088584</v>
      </c>
      <c r="AZ18" s="12">
        <v>47.487048445662467</v>
      </c>
    </row>
    <row r="19" spans="2:52" x14ac:dyDescent="0.35">
      <c r="B19" s="9">
        <v>16</v>
      </c>
      <c r="C19" s="11">
        <v>51.822311267066937</v>
      </c>
      <c r="D19" s="11">
        <v>68.914984798584626</v>
      </c>
      <c r="E19" s="11">
        <v>76.909143246704389</v>
      </c>
      <c r="F19" s="11">
        <v>83.64659689792876</v>
      </c>
      <c r="G19" s="11">
        <v>34.400350293463575</v>
      </c>
      <c r="H19" s="11">
        <v>84.482643448757798</v>
      </c>
      <c r="I19" s="11">
        <v>52.331672087863438</v>
      </c>
      <c r="J19" s="11">
        <v>76.126850288910163</v>
      </c>
      <c r="K19" s="11">
        <v>54.908647660135095</v>
      </c>
      <c r="L19" s="11">
        <v>53.387383666519398</v>
      </c>
      <c r="M19" s="11">
        <v>64.333076514747518</v>
      </c>
      <c r="N19" s="11">
        <v>52.119977889458184</v>
      </c>
      <c r="O19" s="11">
        <v>111.10114964095111</v>
      </c>
      <c r="P19" s="11">
        <v>46.000748239558845</v>
      </c>
      <c r="Q19" s="11">
        <v>31.55639641930016</v>
      </c>
      <c r="R19" s="11">
        <v>59.942876608462427</v>
      </c>
      <c r="S19" s="11">
        <v>45.969669566114582</v>
      </c>
      <c r="T19" s="11">
        <v>71.411480027087308</v>
      </c>
      <c r="U19" s="11">
        <v>67.798407123326797</v>
      </c>
      <c r="V19" s="11">
        <v>47.496998049909742</v>
      </c>
      <c r="W19" s="11">
        <v>51.222820122083682</v>
      </c>
      <c r="X19" s="11">
        <v>46.381438277686023</v>
      </c>
      <c r="Y19" s="11">
        <v>125.79909116721291</v>
      </c>
      <c r="Z19" s="11">
        <v>88.678856780846033</v>
      </c>
      <c r="AA19" s="11">
        <v>55.164563547752529</v>
      </c>
      <c r="AB19" s="11">
        <v>47.52031058187702</v>
      </c>
      <c r="AC19" s="11">
        <v>96.744064174567512</v>
      </c>
      <c r="AD19" s="11">
        <v>57.212568269564393</v>
      </c>
      <c r="AE19" s="11">
        <v>77.39366994438457</v>
      </c>
      <c r="AF19" s="11">
        <v>53.460299743873307</v>
      </c>
      <c r="AG19" s="11">
        <v>60.350794719205687</v>
      </c>
      <c r="AH19" s="11">
        <v>57.006379684981098</v>
      </c>
      <c r="AI19" s="11">
        <v>55.449883029956204</v>
      </c>
      <c r="AJ19" s="11">
        <v>86.230096976136494</v>
      </c>
      <c r="AK19" s="11">
        <v>44.304961955226716</v>
      </c>
      <c r="AL19" s="11">
        <v>57.776234097856552</v>
      </c>
      <c r="AM19" s="11">
        <v>43.916299958272901</v>
      </c>
      <c r="AN19" s="11">
        <v>59.813520766351985</v>
      </c>
      <c r="AO19" s="11">
        <v>32.915165530395626</v>
      </c>
      <c r="AP19" s="11">
        <v>72.322414249191283</v>
      </c>
      <c r="AQ19" s="11">
        <v>51.425504993060201</v>
      </c>
      <c r="AR19" s="11">
        <v>51.949097287460589</v>
      </c>
      <c r="AS19" s="11">
        <v>81.157053283908127</v>
      </c>
      <c r="AT19" s="11">
        <v>74.91598447180094</v>
      </c>
      <c r="AU19" s="11">
        <v>111.80033793122583</v>
      </c>
      <c r="AV19" s="11">
        <v>80.463783652854772</v>
      </c>
      <c r="AW19" s="11">
        <v>74.128674991639102</v>
      </c>
      <c r="AX19" s="11">
        <v>65.799053278952741</v>
      </c>
      <c r="AY19" s="11">
        <v>45.69889711777914</v>
      </c>
      <c r="AZ19" s="12">
        <v>58.812755353411383</v>
      </c>
    </row>
    <row r="20" spans="2:52" x14ac:dyDescent="0.35">
      <c r="B20" s="9">
        <v>17</v>
      </c>
      <c r="C20" s="11">
        <v>58.766779230605785</v>
      </c>
      <c r="D20" s="11">
        <v>96.261878417526091</v>
      </c>
      <c r="E20" s="11">
        <v>66.69150162738994</v>
      </c>
      <c r="F20" s="11">
        <v>147.44868011201032</v>
      </c>
      <c r="G20" s="11">
        <v>107.32692993284424</v>
      </c>
      <c r="H20" s="11">
        <v>172.98501253605804</v>
      </c>
      <c r="I20" s="11">
        <v>89.158054295413507</v>
      </c>
      <c r="J20" s="11">
        <v>57.116099555650209</v>
      </c>
      <c r="K20" s="11">
        <v>37.156393492524714</v>
      </c>
      <c r="L20" s="11">
        <v>59.42627567036029</v>
      </c>
      <c r="M20" s="11">
        <v>93.606457848457069</v>
      </c>
      <c r="N20" s="11">
        <v>158.30782344007258</v>
      </c>
      <c r="O20" s="11">
        <v>53.131111960090081</v>
      </c>
      <c r="P20" s="11">
        <v>68.500746037657436</v>
      </c>
      <c r="Q20" s="11">
        <v>80.449615266249168</v>
      </c>
      <c r="R20" s="11">
        <v>95.412532719940202</v>
      </c>
      <c r="S20" s="11">
        <v>71.840006396146251</v>
      </c>
      <c r="T20" s="11">
        <v>88.456767560318852</v>
      </c>
      <c r="U20" s="11">
        <v>108.06270517516217</v>
      </c>
      <c r="V20" s="11">
        <v>50.943321014135414</v>
      </c>
      <c r="W20" s="11">
        <v>56.421098486799991</v>
      </c>
      <c r="X20" s="11">
        <v>135.68979967805521</v>
      </c>
      <c r="Y20" s="11">
        <v>103.3431170375181</v>
      </c>
      <c r="Z20" s="11">
        <v>69.663610849913638</v>
      </c>
      <c r="AA20" s="11">
        <v>85.023533833530948</v>
      </c>
      <c r="AB20" s="11">
        <v>66.824379920870484</v>
      </c>
      <c r="AC20" s="11">
        <v>55.755684086933229</v>
      </c>
      <c r="AD20" s="11">
        <v>67.031225784417231</v>
      </c>
      <c r="AE20" s="11">
        <v>70.069058532760764</v>
      </c>
      <c r="AF20" s="11">
        <v>34.532016780009229</v>
      </c>
      <c r="AG20" s="11">
        <v>63.991417616834433</v>
      </c>
      <c r="AH20" s="11">
        <v>36.565543904760617</v>
      </c>
      <c r="AI20" s="11">
        <v>74.823062384346912</v>
      </c>
      <c r="AJ20" s="11">
        <v>77.123246619548695</v>
      </c>
      <c r="AK20" s="11">
        <v>44.464293119163273</v>
      </c>
      <c r="AL20" s="11">
        <v>47.172750064238045</v>
      </c>
      <c r="AM20" s="11">
        <v>39.093744989000712</v>
      </c>
      <c r="AN20" s="11">
        <v>100.50234169434671</v>
      </c>
      <c r="AO20" s="11">
        <v>40.457601839075217</v>
      </c>
      <c r="AP20" s="11">
        <v>73.099339958281107</v>
      </c>
      <c r="AQ20" s="11">
        <v>54.499644814313065</v>
      </c>
      <c r="AR20" s="11">
        <v>44.264179481455173</v>
      </c>
      <c r="AS20" s="11">
        <v>33.859960699096391</v>
      </c>
      <c r="AT20" s="11">
        <v>60.725584946685849</v>
      </c>
      <c r="AU20" s="11">
        <v>72.356000883744244</v>
      </c>
      <c r="AV20" s="11">
        <v>56.152127843651421</v>
      </c>
      <c r="AW20" s="11">
        <v>32.294871598751243</v>
      </c>
      <c r="AX20" s="11">
        <v>36.957834006972298</v>
      </c>
      <c r="AY20" s="11">
        <v>42.904833257880611</v>
      </c>
      <c r="AZ20" s="12">
        <v>56.666038356048617</v>
      </c>
    </row>
    <row r="21" spans="2:52" x14ac:dyDescent="0.35">
      <c r="B21" s="9">
        <v>18</v>
      </c>
      <c r="C21" s="11">
        <v>56.028707122844935</v>
      </c>
      <c r="D21" s="11">
        <v>58.331309741621745</v>
      </c>
      <c r="E21" s="11">
        <v>176.3224094366384</v>
      </c>
      <c r="F21" s="11">
        <v>64.425299354859035</v>
      </c>
      <c r="G21" s="11">
        <v>82.916516337066412</v>
      </c>
      <c r="H21" s="11">
        <v>53.41659164926574</v>
      </c>
      <c r="I21" s="11">
        <v>116.12417501869926</v>
      </c>
      <c r="J21" s="11">
        <v>69.976768400908355</v>
      </c>
      <c r="K21" s="11">
        <v>67.94729760122901</v>
      </c>
      <c r="L21" s="11">
        <v>42.130096480419432</v>
      </c>
      <c r="M21" s="11">
        <v>56.811532958805635</v>
      </c>
      <c r="N21" s="11">
        <v>141.37900670199753</v>
      </c>
      <c r="O21" s="11">
        <v>113.36651275756707</v>
      </c>
      <c r="P21" s="11">
        <v>76.087760838818056</v>
      </c>
      <c r="Q21" s="11">
        <v>89.555304005699185</v>
      </c>
      <c r="R21" s="11">
        <v>72.811823861817899</v>
      </c>
      <c r="S21" s="11">
        <v>110.94117503184867</v>
      </c>
      <c r="T21" s="11">
        <v>59.030495907066005</v>
      </c>
      <c r="U21" s="11">
        <v>52.93808335888292</v>
      </c>
      <c r="V21" s="11">
        <v>53.27831028563326</v>
      </c>
      <c r="W21" s="11">
        <v>116.8429093951972</v>
      </c>
      <c r="X21" s="11">
        <v>35.832818724719424</v>
      </c>
      <c r="Y21" s="11">
        <v>119.03523615760191</v>
      </c>
      <c r="Z21" s="11">
        <v>62.905140908654005</v>
      </c>
      <c r="AA21" s="11">
        <v>64.987998613181162</v>
      </c>
      <c r="AB21" s="11">
        <v>93.470106057055546</v>
      </c>
      <c r="AC21" s="11">
        <v>53.414439735757512</v>
      </c>
      <c r="AD21" s="11">
        <v>101.3168887743239</v>
      </c>
      <c r="AE21" s="11">
        <v>77.169359948328477</v>
      </c>
      <c r="AF21" s="11">
        <v>58.564772017217237</v>
      </c>
      <c r="AG21" s="11">
        <v>39.923661514382289</v>
      </c>
      <c r="AH21" s="11">
        <v>108.40192911303461</v>
      </c>
      <c r="AI21" s="11">
        <v>63.056067931802239</v>
      </c>
      <c r="AJ21" s="11">
        <v>33.500228900627185</v>
      </c>
      <c r="AK21" s="11">
        <v>91.21059558950094</v>
      </c>
      <c r="AL21" s="11">
        <v>44.784838904146</v>
      </c>
      <c r="AM21" s="11">
        <v>121.76754079751581</v>
      </c>
      <c r="AN21" s="11">
        <v>100.69847038680822</v>
      </c>
      <c r="AO21" s="11">
        <v>54.582421082531361</v>
      </c>
      <c r="AP21" s="11">
        <v>73.888985896898546</v>
      </c>
      <c r="AQ21" s="11">
        <v>39.872810737820693</v>
      </c>
      <c r="AR21" s="11">
        <v>67.851664969590274</v>
      </c>
      <c r="AS21" s="11">
        <v>59.889356066509613</v>
      </c>
      <c r="AT21" s="11">
        <v>120.80118839544875</v>
      </c>
      <c r="AU21" s="11">
        <v>64.829645445126317</v>
      </c>
      <c r="AV21" s="11">
        <v>65.27279417208706</v>
      </c>
      <c r="AW21" s="11">
        <v>57.385556002914491</v>
      </c>
      <c r="AX21" s="11">
        <v>51.133397917664382</v>
      </c>
      <c r="AY21" s="11">
        <v>41.685680784973364</v>
      </c>
      <c r="AZ21" s="12">
        <v>165.53329802152354</v>
      </c>
    </row>
    <row r="22" spans="2:52" x14ac:dyDescent="0.35">
      <c r="B22" s="9">
        <v>19</v>
      </c>
      <c r="C22" s="11">
        <v>66.986891916243565</v>
      </c>
      <c r="D22" s="11">
        <v>128.8815496886339</v>
      </c>
      <c r="E22" s="11">
        <v>38.878857091330964</v>
      </c>
      <c r="F22" s="11">
        <v>74.169908429892772</v>
      </c>
      <c r="G22" s="11">
        <v>57.811737408950343</v>
      </c>
      <c r="H22" s="11">
        <v>114.55837959048934</v>
      </c>
      <c r="I22" s="11">
        <v>39.650829972160672</v>
      </c>
      <c r="J22" s="11">
        <v>144.96155196370572</v>
      </c>
      <c r="K22" s="11">
        <v>156.1697003448773</v>
      </c>
      <c r="L22" s="11">
        <v>149.40608915667735</v>
      </c>
      <c r="M22" s="11">
        <v>84.685516680535997</v>
      </c>
      <c r="N22" s="11">
        <v>73.025412929439199</v>
      </c>
      <c r="O22" s="11">
        <v>52.149022518102498</v>
      </c>
      <c r="P22" s="11">
        <v>71.22517313351203</v>
      </c>
      <c r="Q22" s="11">
        <v>76.880963879557612</v>
      </c>
      <c r="R22" s="11">
        <v>134.58863636560386</v>
      </c>
      <c r="S22" s="11">
        <v>79.475231456003826</v>
      </c>
      <c r="T22" s="11">
        <v>113.29774434850171</v>
      </c>
      <c r="U22" s="11">
        <v>63.924813799501038</v>
      </c>
      <c r="V22" s="11">
        <v>56.232653719873582</v>
      </c>
      <c r="W22" s="11">
        <v>77.711035049930615</v>
      </c>
      <c r="X22" s="11">
        <v>94.128274275743593</v>
      </c>
      <c r="Y22" s="11">
        <v>105.28541456207211</v>
      </c>
      <c r="Z22" s="11">
        <v>57.192014491123992</v>
      </c>
      <c r="AA22" s="11">
        <v>130.02348427149121</v>
      </c>
      <c r="AB22" s="11">
        <v>33.098079929662255</v>
      </c>
      <c r="AC22" s="11">
        <v>43.833763469982188</v>
      </c>
      <c r="AD22" s="11">
        <v>40.25918571500695</v>
      </c>
      <c r="AE22" s="11">
        <v>57.777545539816316</v>
      </c>
      <c r="AF22" s="11">
        <v>44.217851538719479</v>
      </c>
      <c r="AG22" s="11">
        <v>102.01332937699266</v>
      </c>
      <c r="AH22" s="11">
        <v>66.744414922870362</v>
      </c>
      <c r="AI22" s="11">
        <v>34.605490504461578</v>
      </c>
      <c r="AJ22" s="11">
        <v>46.656736078230779</v>
      </c>
      <c r="AK22" s="11">
        <v>56.190020463310049</v>
      </c>
      <c r="AL22" s="11">
        <v>116.23282889799799</v>
      </c>
      <c r="AM22" s="11">
        <v>40.79598968955878</v>
      </c>
      <c r="AN22" s="11">
        <v>76.676968834447919</v>
      </c>
      <c r="AO22" s="11">
        <v>73.978730163858373</v>
      </c>
      <c r="AP22" s="11">
        <v>83.811415471942638</v>
      </c>
      <c r="AQ22" s="11">
        <v>152.19872223438423</v>
      </c>
      <c r="AR22" s="11">
        <v>36.413443626187018</v>
      </c>
      <c r="AS22" s="11">
        <v>41.274740920263532</v>
      </c>
      <c r="AT22" s="11">
        <v>71.398901861377112</v>
      </c>
      <c r="AU22" s="11">
        <v>57.356912383393549</v>
      </c>
      <c r="AV22" s="11">
        <v>30.231317019816114</v>
      </c>
      <c r="AW22" s="11">
        <v>44.42490153854645</v>
      </c>
      <c r="AX22" s="11">
        <v>89.417091816504296</v>
      </c>
      <c r="AY22" s="11">
        <v>86.380516202906151</v>
      </c>
      <c r="AZ22" s="12">
        <v>33.890000743386352</v>
      </c>
    </row>
    <row r="23" spans="2:52" x14ac:dyDescent="0.35">
      <c r="B23" s="9">
        <v>20</v>
      </c>
      <c r="C23" s="11">
        <v>103.69967786571354</v>
      </c>
      <c r="D23" s="11">
        <v>86.246560839652489</v>
      </c>
      <c r="E23" s="11">
        <v>92.434832043978986</v>
      </c>
      <c r="F23" s="11">
        <v>114.76319440943045</v>
      </c>
      <c r="G23" s="11">
        <v>43.153272703856963</v>
      </c>
      <c r="H23" s="11">
        <v>77.088104943291583</v>
      </c>
      <c r="I23" s="11">
        <v>67.0878069930409</v>
      </c>
      <c r="J23" s="11">
        <v>79.017654422223202</v>
      </c>
      <c r="K23" s="11">
        <v>72.358536419671182</v>
      </c>
      <c r="L23" s="11">
        <v>100.60759492097449</v>
      </c>
      <c r="M23" s="11">
        <v>71.604789435678597</v>
      </c>
      <c r="N23" s="11">
        <v>138.38895956792106</v>
      </c>
      <c r="O23" s="11">
        <v>63.248605491854015</v>
      </c>
      <c r="P23" s="11">
        <v>49.464954463471607</v>
      </c>
      <c r="Q23" s="11">
        <v>64.535122249255082</v>
      </c>
      <c r="R23" s="11">
        <v>35.117629371609318</v>
      </c>
      <c r="S23" s="11">
        <v>62.180217186309875</v>
      </c>
      <c r="T23" s="11">
        <v>78.644833071985715</v>
      </c>
      <c r="U23" s="11">
        <v>43.789467784232961</v>
      </c>
      <c r="V23" s="11">
        <v>31.261249658812265</v>
      </c>
      <c r="W23" s="11">
        <v>31.252244488626211</v>
      </c>
      <c r="X23" s="11">
        <v>64.173476653177431</v>
      </c>
      <c r="Y23" s="11">
        <v>153.7774913171146</v>
      </c>
      <c r="Z23" s="11">
        <v>64.209761201811418</v>
      </c>
      <c r="AA23" s="11">
        <v>52.74072301696615</v>
      </c>
      <c r="AB23" s="11">
        <v>123.51290302888084</v>
      </c>
      <c r="AC23" s="11">
        <v>74.710759099392334</v>
      </c>
      <c r="AD23" s="11">
        <v>240.08732079536543</v>
      </c>
      <c r="AE23" s="11">
        <v>60.633711755330673</v>
      </c>
      <c r="AF23" s="11">
        <v>50.519186182934803</v>
      </c>
      <c r="AG23" s="11">
        <v>84.30752501818975</v>
      </c>
      <c r="AH23" s="11">
        <v>71.619129203883119</v>
      </c>
      <c r="AI23" s="11">
        <v>155.88732864091023</v>
      </c>
      <c r="AJ23" s="11">
        <v>53.332666450545517</v>
      </c>
      <c r="AK23" s="11">
        <v>103.44644160265295</v>
      </c>
      <c r="AL23" s="11">
        <v>50.612475169111399</v>
      </c>
      <c r="AM23" s="11">
        <v>61.617087011839693</v>
      </c>
      <c r="AN23" s="11">
        <v>48.084496633726715</v>
      </c>
      <c r="AO23" s="11">
        <v>35.749863595837169</v>
      </c>
      <c r="AP23" s="11">
        <v>142.22545266620563</v>
      </c>
      <c r="AQ23" s="11">
        <v>99.210125875296541</v>
      </c>
      <c r="AR23" s="11">
        <v>75.733721528399471</v>
      </c>
      <c r="AS23" s="11">
        <v>47.819411487498101</v>
      </c>
      <c r="AT23" s="11">
        <v>72.365740550493172</v>
      </c>
      <c r="AU23" s="11">
        <v>59.612613930387056</v>
      </c>
      <c r="AV23" s="11">
        <v>71.423392337400273</v>
      </c>
      <c r="AW23" s="11">
        <v>55.29280733675089</v>
      </c>
      <c r="AX23" s="11">
        <v>52.037718055127257</v>
      </c>
      <c r="AY23" s="11">
        <v>45.372401060790452</v>
      </c>
      <c r="AZ23" s="12">
        <v>50.824742654070299</v>
      </c>
    </row>
    <row r="24" spans="2:52" x14ac:dyDescent="0.35">
      <c r="B24" s="9">
        <v>21</v>
      </c>
      <c r="C24" s="11">
        <v>47.443970484739744</v>
      </c>
      <c r="D24" s="11">
        <v>58.239923584387803</v>
      </c>
      <c r="E24" s="11">
        <v>68.146098208488993</v>
      </c>
      <c r="F24" s="11">
        <v>56.418028563737465</v>
      </c>
      <c r="G24" s="11">
        <v>62.931345527067563</v>
      </c>
      <c r="H24" s="11">
        <v>62.375005873290498</v>
      </c>
      <c r="I24" s="11">
        <v>61.084579198207614</v>
      </c>
      <c r="J24" s="11">
        <v>113.20250721964271</v>
      </c>
      <c r="K24" s="11">
        <v>48.807182778036932</v>
      </c>
      <c r="L24" s="11">
        <v>53.220799106883689</v>
      </c>
      <c r="M24" s="11">
        <v>57.915487817207648</v>
      </c>
      <c r="N24" s="11">
        <v>100.98103027942054</v>
      </c>
      <c r="O24" s="11">
        <v>53.224953202242418</v>
      </c>
      <c r="P24" s="11">
        <v>258.07262004584487</v>
      </c>
      <c r="Q24" s="11">
        <v>58.877234151721559</v>
      </c>
      <c r="R24" s="11">
        <v>92.382580583800561</v>
      </c>
      <c r="S24" s="11">
        <v>75.420069305491282</v>
      </c>
      <c r="T24" s="11">
        <v>60.047246558103112</v>
      </c>
      <c r="U24" s="11">
        <v>43.137115560072345</v>
      </c>
      <c r="V24" s="11">
        <v>46.288962946580895</v>
      </c>
      <c r="W24" s="11">
        <v>42.94200112791372</v>
      </c>
      <c r="X24" s="11">
        <v>69.622886555419697</v>
      </c>
      <c r="Y24" s="11">
        <v>78.834840226253505</v>
      </c>
      <c r="Z24" s="11">
        <v>56.914312940890369</v>
      </c>
      <c r="AA24" s="11">
        <v>101.06486773634813</v>
      </c>
      <c r="AB24" s="11">
        <v>42.995465804153504</v>
      </c>
      <c r="AC24" s="11">
        <v>56.126402233740365</v>
      </c>
      <c r="AD24" s="11">
        <v>36.305653522060389</v>
      </c>
      <c r="AE24" s="11">
        <v>66.45459009005873</v>
      </c>
      <c r="AF24" s="11">
        <v>61.031909871347764</v>
      </c>
      <c r="AG24" s="11">
        <v>40.269827665508586</v>
      </c>
      <c r="AH24" s="11">
        <v>69.636414845969597</v>
      </c>
      <c r="AI24" s="11">
        <v>77.015416287385221</v>
      </c>
      <c r="AJ24" s="11">
        <v>57.743170100863502</v>
      </c>
      <c r="AK24" s="11">
        <v>94.578583440369087</v>
      </c>
      <c r="AL24" s="11">
        <v>62.699590716030727</v>
      </c>
      <c r="AM24" s="11">
        <v>40.341235043303968</v>
      </c>
      <c r="AN24" s="11">
        <v>160.64860708121606</v>
      </c>
      <c r="AO24" s="11">
        <v>40.640451673018539</v>
      </c>
      <c r="AP24" s="11">
        <v>72.402620793069744</v>
      </c>
      <c r="AQ24" s="11">
        <v>61.856432831862485</v>
      </c>
      <c r="AR24" s="11">
        <v>76.106855770673718</v>
      </c>
      <c r="AS24" s="11">
        <v>60.991754065193824</v>
      </c>
      <c r="AT24" s="11">
        <v>40.981160269139878</v>
      </c>
      <c r="AU24" s="11">
        <v>57.684499837738969</v>
      </c>
      <c r="AV24" s="11">
        <v>34.857056779942617</v>
      </c>
      <c r="AW24" s="11">
        <v>48.38216652428666</v>
      </c>
      <c r="AX24" s="11">
        <v>91.104697165743701</v>
      </c>
      <c r="AY24" s="11">
        <v>52.547688307853555</v>
      </c>
      <c r="AZ24" s="12">
        <v>88.899919022911661</v>
      </c>
    </row>
    <row r="25" spans="2:52" x14ac:dyDescent="0.35">
      <c r="B25" s="9">
        <v>22</v>
      </c>
      <c r="C25" s="11">
        <v>134.86154105769859</v>
      </c>
      <c r="D25" s="11">
        <v>50.573980653311679</v>
      </c>
      <c r="E25" s="11">
        <v>56.920321044899289</v>
      </c>
      <c r="F25" s="11">
        <v>75.208468008331266</v>
      </c>
      <c r="G25" s="11">
        <v>57.057228560278645</v>
      </c>
      <c r="H25" s="11">
        <v>56.941026096451004</v>
      </c>
      <c r="I25" s="11">
        <v>76.923570162218155</v>
      </c>
      <c r="J25" s="11">
        <v>83.770253836393522</v>
      </c>
      <c r="K25" s="11">
        <v>77.220853793910678</v>
      </c>
      <c r="L25" s="11">
        <v>47.523189086511323</v>
      </c>
      <c r="M25" s="11">
        <v>49.000551952426939</v>
      </c>
      <c r="N25" s="11">
        <v>171.11280041224953</v>
      </c>
      <c r="O25" s="11">
        <v>56.196795166929959</v>
      </c>
      <c r="P25" s="11">
        <v>136.83707866343866</v>
      </c>
      <c r="Q25" s="11">
        <v>133.65387094075484</v>
      </c>
      <c r="R25" s="11">
        <v>91.086801490689695</v>
      </c>
      <c r="S25" s="11">
        <v>62.724565087946992</v>
      </c>
      <c r="T25" s="11">
        <v>88.669972589741832</v>
      </c>
      <c r="U25" s="11">
        <v>48.776632165103123</v>
      </c>
      <c r="V25" s="11">
        <v>78.643590835887096</v>
      </c>
      <c r="W25" s="11">
        <v>47.852710678127529</v>
      </c>
      <c r="X25" s="11">
        <v>66.535678892284977</v>
      </c>
      <c r="Y25" s="11">
        <v>37.98994636284084</v>
      </c>
      <c r="Z25" s="11">
        <v>64.315337399959475</v>
      </c>
      <c r="AA25" s="11">
        <v>44.650619320625566</v>
      </c>
      <c r="AB25" s="11">
        <v>102.16968849775196</v>
      </c>
      <c r="AC25" s="11">
        <v>64.593815484219604</v>
      </c>
      <c r="AD25" s="11">
        <v>73.408186986396444</v>
      </c>
      <c r="AE25" s="11">
        <v>94.408181179943085</v>
      </c>
      <c r="AF25" s="11">
        <v>70.084856529622698</v>
      </c>
      <c r="AG25" s="11">
        <v>59.017704282175089</v>
      </c>
      <c r="AH25" s="11">
        <v>81.467627062596563</v>
      </c>
      <c r="AI25" s="11">
        <v>130.89936323993658</v>
      </c>
      <c r="AJ25" s="11">
        <v>54.293471998504181</v>
      </c>
      <c r="AK25" s="11">
        <v>50.873705514596068</v>
      </c>
      <c r="AL25" s="11">
        <v>50.235783781371786</v>
      </c>
      <c r="AM25" s="11">
        <v>87.364822191667642</v>
      </c>
      <c r="AN25" s="11">
        <v>48.157846323262454</v>
      </c>
      <c r="AO25" s="11">
        <v>48.354881061191179</v>
      </c>
      <c r="AP25" s="11">
        <v>86.002365881403151</v>
      </c>
      <c r="AQ25" s="11">
        <v>57.0049193185489</v>
      </c>
      <c r="AR25" s="11">
        <v>77.669197024191902</v>
      </c>
      <c r="AS25" s="11">
        <v>32.876509865719754</v>
      </c>
      <c r="AT25" s="11">
        <v>39.218991368201593</v>
      </c>
      <c r="AU25" s="11">
        <v>64.310390941193603</v>
      </c>
      <c r="AV25" s="11">
        <v>86.030047715800848</v>
      </c>
      <c r="AW25" s="11">
        <v>51.805735753515258</v>
      </c>
      <c r="AX25" s="11">
        <v>57.777793118073369</v>
      </c>
      <c r="AY25" s="11">
        <v>57.545141102781031</v>
      </c>
      <c r="AZ25" s="12">
        <v>40.447574054593098</v>
      </c>
    </row>
    <row r="26" spans="2:52" x14ac:dyDescent="0.35">
      <c r="B26" s="9">
        <v>23</v>
      </c>
      <c r="C26" s="11">
        <v>77.78450136096221</v>
      </c>
      <c r="D26" s="11">
        <v>115.78725310808153</v>
      </c>
      <c r="E26" s="11">
        <v>68.347867324974516</v>
      </c>
      <c r="F26" s="11">
        <v>69.61922188450086</v>
      </c>
      <c r="G26" s="11">
        <v>54.330911285728924</v>
      </c>
      <c r="H26" s="11">
        <v>126.77704509420222</v>
      </c>
      <c r="I26" s="11">
        <v>56.426381853839047</v>
      </c>
      <c r="J26" s="11">
        <v>93.037006611477267</v>
      </c>
      <c r="K26" s="11">
        <v>105.41590737289914</v>
      </c>
      <c r="L26" s="11">
        <v>60.377089913457517</v>
      </c>
      <c r="M26" s="11">
        <v>90.585849407870327</v>
      </c>
      <c r="N26" s="11">
        <v>68.909734927035714</v>
      </c>
      <c r="O26" s="11">
        <v>97.986042752128185</v>
      </c>
      <c r="P26" s="11">
        <v>37.922598574795785</v>
      </c>
      <c r="Q26" s="11">
        <v>71.024769453642392</v>
      </c>
      <c r="R26" s="11">
        <v>53.110329299828408</v>
      </c>
      <c r="S26" s="11">
        <v>65.974909921736682</v>
      </c>
      <c r="T26" s="11">
        <v>38.455177715596726</v>
      </c>
      <c r="U26" s="11">
        <v>82.255821350288628</v>
      </c>
      <c r="V26" s="11">
        <v>37.538588616898259</v>
      </c>
      <c r="W26" s="11">
        <v>46.086675915265843</v>
      </c>
      <c r="X26" s="11">
        <v>74.958988340664249</v>
      </c>
      <c r="Y26" s="11">
        <v>30.153741233491694</v>
      </c>
      <c r="Z26" s="11">
        <v>124.9315311049351</v>
      </c>
      <c r="AA26" s="11">
        <v>43.131145816075225</v>
      </c>
      <c r="AB26" s="11">
        <v>109.83894921827203</v>
      </c>
      <c r="AC26" s="11">
        <v>52.433814973741583</v>
      </c>
      <c r="AD26" s="11">
        <v>56.562106494929033</v>
      </c>
      <c r="AE26" s="11">
        <v>63.493776808577486</v>
      </c>
      <c r="AF26" s="11">
        <v>68.560711510950313</v>
      </c>
      <c r="AG26" s="11">
        <v>63.457407662294649</v>
      </c>
      <c r="AH26" s="11">
        <v>48.417299749759614</v>
      </c>
      <c r="AI26" s="11">
        <v>46.730522287172384</v>
      </c>
      <c r="AJ26" s="11">
        <v>54.103338315250866</v>
      </c>
      <c r="AK26" s="11">
        <v>57.853610929287818</v>
      </c>
      <c r="AL26" s="11">
        <v>53.390391693439391</v>
      </c>
      <c r="AM26" s="11">
        <v>78.335009618511023</v>
      </c>
      <c r="AN26" s="11">
        <v>41.116220356536715</v>
      </c>
      <c r="AO26" s="11">
        <v>76.324769714787678</v>
      </c>
      <c r="AP26" s="11">
        <v>56.228669715095563</v>
      </c>
      <c r="AQ26" s="11">
        <v>63.950445190654918</v>
      </c>
      <c r="AR26" s="11">
        <v>59.102247984154239</v>
      </c>
      <c r="AS26" s="11">
        <v>143.80421192326637</v>
      </c>
      <c r="AT26" s="11">
        <v>59.763256609896203</v>
      </c>
      <c r="AU26" s="11">
        <v>43.791674109516755</v>
      </c>
      <c r="AV26" s="11">
        <v>83.861270013792364</v>
      </c>
      <c r="AW26" s="11">
        <v>74.610155729241029</v>
      </c>
      <c r="AX26" s="11">
        <v>56.245679859071309</v>
      </c>
      <c r="AY26" s="11">
        <v>61.965406940987783</v>
      </c>
      <c r="AZ26" s="12">
        <v>60.935296600857797</v>
      </c>
    </row>
    <row r="27" spans="2:52" x14ac:dyDescent="0.35">
      <c r="B27" s="9">
        <v>24</v>
      </c>
      <c r="C27" s="11">
        <v>91.045505456134009</v>
      </c>
      <c r="D27" s="11">
        <v>138.5365869681919</v>
      </c>
      <c r="E27" s="11">
        <v>49.477207819802317</v>
      </c>
      <c r="F27" s="11">
        <v>110.0473775684453</v>
      </c>
      <c r="G27" s="11">
        <v>52.313867363810893</v>
      </c>
      <c r="H27" s="11">
        <v>54.698656145971441</v>
      </c>
      <c r="I27" s="11">
        <v>54.284389816228611</v>
      </c>
      <c r="J27" s="11">
        <v>68.046204738305462</v>
      </c>
      <c r="K27" s="11">
        <v>73.121098791403242</v>
      </c>
      <c r="L27" s="11">
        <v>67.709486749718195</v>
      </c>
      <c r="M27" s="11">
        <v>56.084299356523267</v>
      </c>
      <c r="N27" s="11">
        <v>94.662911810345562</v>
      </c>
      <c r="O27" s="11">
        <v>116.51455153267995</v>
      </c>
      <c r="P27" s="11">
        <v>43.43144864200103</v>
      </c>
      <c r="Q27" s="11">
        <v>76.780479601509285</v>
      </c>
      <c r="R27" s="11">
        <v>81.603697625149223</v>
      </c>
      <c r="S27" s="11">
        <v>50.860369998447894</v>
      </c>
      <c r="T27" s="11">
        <v>98.092876165388134</v>
      </c>
      <c r="U27" s="11">
        <v>117.17466442274915</v>
      </c>
      <c r="V27" s="11">
        <v>65.039385694119105</v>
      </c>
      <c r="W27" s="11">
        <v>95.387275585439184</v>
      </c>
      <c r="X27" s="11">
        <v>96.254980124973756</v>
      </c>
      <c r="Y27" s="11">
        <v>43.601171754781127</v>
      </c>
      <c r="Z27" s="11">
        <v>73.980472170915618</v>
      </c>
      <c r="AA27" s="11">
        <v>40.303616899083266</v>
      </c>
      <c r="AB27" s="11">
        <v>105.57789993833505</v>
      </c>
      <c r="AC27" s="11">
        <v>92.993290113957016</v>
      </c>
      <c r="AD27" s="11">
        <v>70.078031149790974</v>
      </c>
      <c r="AE27" s="11">
        <v>41.092867167815029</v>
      </c>
      <c r="AF27" s="11">
        <v>74.605559315555084</v>
      </c>
      <c r="AG27" s="11">
        <v>40.9786570850383</v>
      </c>
      <c r="AH27" s="11">
        <v>113.5180126287966</v>
      </c>
      <c r="AI27" s="11">
        <v>103.25566801329626</v>
      </c>
      <c r="AJ27" s="11">
        <v>60.714018233447661</v>
      </c>
      <c r="AK27" s="11">
        <v>39.657632395267441</v>
      </c>
      <c r="AL27" s="11">
        <v>62.912139294208693</v>
      </c>
      <c r="AM27" s="11">
        <v>52.792597564998694</v>
      </c>
      <c r="AN27" s="11">
        <v>76.886558519569235</v>
      </c>
      <c r="AO27" s="11">
        <v>37.595151703329194</v>
      </c>
      <c r="AP27" s="11">
        <v>79.092168570548196</v>
      </c>
      <c r="AQ27" s="11">
        <v>52.1549009177009</v>
      </c>
      <c r="AR27" s="11">
        <v>76.55316828696283</v>
      </c>
      <c r="AS27" s="11">
        <v>53.252700881324216</v>
      </c>
      <c r="AT27" s="11">
        <v>95.44157157287934</v>
      </c>
      <c r="AU27" s="11">
        <v>38.445581076499089</v>
      </c>
      <c r="AV27" s="11">
        <v>96.388981794111643</v>
      </c>
      <c r="AW27" s="11">
        <v>51.774432214304987</v>
      </c>
      <c r="AX27" s="11">
        <v>68.355279781962238</v>
      </c>
      <c r="AY27" s="11">
        <v>44.994005092616682</v>
      </c>
      <c r="AZ27" s="12">
        <v>66.53704502571938</v>
      </c>
    </row>
    <row r="28" spans="2:52" x14ac:dyDescent="0.35">
      <c r="B28" s="9">
        <v>25</v>
      </c>
      <c r="C28" s="11">
        <v>76.233446143041405</v>
      </c>
      <c r="D28" s="11">
        <v>79.882426715685895</v>
      </c>
      <c r="E28" s="11">
        <v>54.808595416135333</v>
      </c>
      <c r="F28" s="11">
        <v>163.0681261394611</v>
      </c>
      <c r="G28" s="11">
        <v>44.723908595583453</v>
      </c>
      <c r="H28" s="11">
        <v>93.33432127947232</v>
      </c>
      <c r="I28" s="11">
        <v>110.01248420240594</v>
      </c>
      <c r="J28" s="11">
        <v>136.92552114111251</v>
      </c>
      <c r="K28" s="11">
        <v>53.292167130218097</v>
      </c>
      <c r="L28" s="11">
        <v>77.763581959250544</v>
      </c>
      <c r="M28" s="11">
        <v>101.88522510485035</v>
      </c>
      <c r="N28" s="11">
        <v>133.86597517271949</v>
      </c>
      <c r="O28" s="11">
        <v>76.905285243651463</v>
      </c>
      <c r="P28" s="11">
        <v>57.241291245231999</v>
      </c>
      <c r="Q28" s="11">
        <v>95.361618380337205</v>
      </c>
      <c r="R28" s="11">
        <v>104.79646312014432</v>
      </c>
      <c r="S28" s="11">
        <v>91.418808081774955</v>
      </c>
      <c r="T28" s="11">
        <v>88.556181386902352</v>
      </c>
      <c r="U28" s="11">
        <v>66.781093663606541</v>
      </c>
      <c r="V28" s="11">
        <v>56.35233483199162</v>
      </c>
      <c r="W28" s="11">
        <v>79.345330890663561</v>
      </c>
      <c r="X28" s="11">
        <v>38.004139858856021</v>
      </c>
      <c r="Y28" s="11">
        <v>115.3145857137429</v>
      </c>
      <c r="Z28" s="11">
        <v>64.576407963216695</v>
      </c>
      <c r="AA28" s="11">
        <v>63.614554231772253</v>
      </c>
      <c r="AB28" s="11">
        <v>79.521106411823538</v>
      </c>
      <c r="AC28" s="11">
        <v>91.4072101166295</v>
      </c>
      <c r="AD28" s="11">
        <v>44.31925728221055</v>
      </c>
      <c r="AE28" s="11">
        <v>81.673418344961476</v>
      </c>
      <c r="AF28" s="11">
        <v>71.938842254843081</v>
      </c>
      <c r="AG28" s="11">
        <v>54.172406336213015</v>
      </c>
      <c r="AH28" s="11">
        <v>94.498477466273357</v>
      </c>
      <c r="AI28" s="11">
        <v>65.165847776884746</v>
      </c>
      <c r="AJ28" s="11">
        <v>50.50906868333211</v>
      </c>
      <c r="AK28" s="11">
        <v>64.930157205972378</v>
      </c>
      <c r="AL28" s="11">
        <v>33.88828633851746</v>
      </c>
      <c r="AM28" s="11">
        <v>44.970940890460824</v>
      </c>
      <c r="AN28" s="11">
        <v>66.500881714285299</v>
      </c>
      <c r="AO28" s="11">
        <v>42.618684230768118</v>
      </c>
      <c r="AP28" s="11">
        <v>39.424238857223294</v>
      </c>
      <c r="AQ28" s="11">
        <v>78.080568193390221</v>
      </c>
      <c r="AR28" s="11">
        <v>58.473367399246513</v>
      </c>
      <c r="AS28" s="11">
        <v>41.460445846871927</v>
      </c>
      <c r="AT28" s="11">
        <v>53.651983507439994</v>
      </c>
      <c r="AU28" s="11">
        <v>47.933576026351737</v>
      </c>
      <c r="AV28" s="11">
        <v>42.909933662087077</v>
      </c>
      <c r="AW28" s="11">
        <v>32.875679359770295</v>
      </c>
      <c r="AX28" s="11">
        <v>85.361835505413396</v>
      </c>
      <c r="AY28" s="11">
        <v>48.144423009554764</v>
      </c>
      <c r="AZ28" s="12">
        <v>58.184817743134609</v>
      </c>
    </row>
    <row r="29" spans="2:52" x14ac:dyDescent="0.35">
      <c r="B29" s="9">
        <v>26</v>
      </c>
      <c r="C29" s="11">
        <v>68.312567355734402</v>
      </c>
      <c r="D29" s="11">
        <v>117.79518435943847</v>
      </c>
      <c r="E29" s="11">
        <v>67.88406885250663</v>
      </c>
      <c r="F29" s="11">
        <v>41.035949767149482</v>
      </c>
      <c r="G29" s="11">
        <v>69.138299240845967</v>
      </c>
      <c r="H29" s="11">
        <v>170.19773349606174</v>
      </c>
      <c r="I29" s="11">
        <v>62.614592166714395</v>
      </c>
      <c r="J29" s="11">
        <v>111.95846498768806</v>
      </c>
      <c r="K29" s="11">
        <v>63.693158864455242</v>
      </c>
      <c r="L29" s="11">
        <v>97.787547967920844</v>
      </c>
      <c r="M29" s="11">
        <v>42.274955888180259</v>
      </c>
      <c r="N29" s="11">
        <v>106.9294513723143</v>
      </c>
      <c r="O29" s="11">
        <v>61.012176007318182</v>
      </c>
      <c r="P29" s="11">
        <v>43.6462938242584</v>
      </c>
      <c r="Q29" s="11">
        <v>74.517084742417495</v>
      </c>
      <c r="R29" s="11">
        <v>36.91691631743425</v>
      </c>
      <c r="S29" s="11">
        <v>56.876748981114453</v>
      </c>
      <c r="T29" s="11">
        <v>94.451892589219938</v>
      </c>
      <c r="U29" s="11">
        <v>53.767000662993318</v>
      </c>
      <c r="V29" s="11">
        <v>66.528928840497699</v>
      </c>
      <c r="W29" s="11">
        <v>51.210713703082071</v>
      </c>
      <c r="X29" s="11">
        <v>47.820995258237552</v>
      </c>
      <c r="Y29" s="11">
        <v>64.612002589905259</v>
      </c>
      <c r="Z29" s="11">
        <v>54.978007561141808</v>
      </c>
      <c r="AA29" s="11">
        <v>72.545975190541199</v>
      </c>
      <c r="AB29" s="11">
        <v>67.440319003516095</v>
      </c>
      <c r="AC29" s="11">
        <v>48.169511759267131</v>
      </c>
      <c r="AD29" s="11">
        <v>112.42279763084721</v>
      </c>
      <c r="AE29" s="11">
        <v>94.074344697945705</v>
      </c>
      <c r="AF29" s="11">
        <v>34.114527937176582</v>
      </c>
      <c r="AG29" s="11">
        <v>54.191833946473949</v>
      </c>
      <c r="AH29" s="11">
        <v>36.964430236904278</v>
      </c>
      <c r="AI29" s="11">
        <v>47.989727710111829</v>
      </c>
      <c r="AJ29" s="11">
        <v>64.213575530823135</v>
      </c>
      <c r="AK29" s="11">
        <v>71.896975559481007</v>
      </c>
      <c r="AL29" s="11">
        <v>65.836366986768411</v>
      </c>
      <c r="AM29" s="11">
        <v>32.132365699430792</v>
      </c>
      <c r="AN29" s="11">
        <v>79.200950494730876</v>
      </c>
      <c r="AO29" s="11">
        <v>59.211374306432482</v>
      </c>
      <c r="AP29" s="11">
        <v>81.450801003428367</v>
      </c>
      <c r="AQ29" s="11">
        <v>57.450042144332585</v>
      </c>
      <c r="AR29" s="11">
        <v>27.317106911687226</v>
      </c>
      <c r="AS29" s="11">
        <v>63.115024338962073</v>
      </c>
      <c r="AT29" s="11">
        <v>48.445536346983161</v>
      </c>
      <c r="AU29" s="11">
        <v>70.386791778721616</v>
      </c>
      <c r="AV29" s="11">
        <v>54.687108672387097</v>
      </c>
      <c r="AW29" s="11">
        <v>84.746551851336818</v>
      </c>
      <c r="AX29" s="11">
        <v>67.75827244915223</v>
      </c>
      <c r="AY29" s="11">
        <v>51.32145769195219</v>
      </c>
      <c r="AZ29" s="12">
        <v>84.579108469426529</v>
      </c>
    </row>
    <row r="30" spans="2:52" x14ac:dyDescent="0.35">
      <c r="B30" s="9">
        <v>27</v>
      </c>
      <c r="C30" s="11">
        <v>65.788949633879497</v>
      </c>
      <c r="D30" s="11">
        <v>66.400019496229874</v>
      </c>
      <c r="E30" s="11">
        <v>101.13568145976193</v>
      </c>
      <c r="F30" s="11">
        <v>148.58880068976055</v>
      </c>
      <c r="G30" s="11">
        <v>57.32441197909246</v>
      </c>
      <c r="H30" s="11">
        <v>91.932014084511835</v>
      </c>
      <c r="I30" s="11">
        <v>88.119525952977668</v>
      </c>
      <c r="J30" s="11">
        <v>101.39918745626943</v>
      </c>
      <c r="K30" s="11">
        <v>144.77225960675702</v>
      </c>
      <c r="L30" s="11">
        <v>85.860581973205925</v>
      </c>
      <c r="M30" s="11">
        <v>134.39118049766242</v>
      </c>
      <c r="N30" s="11">
        <v>74.696578995251656</v>
      </c>
      <c r="O30" s="11">
        <v>85.24389506076264</v>
      </c>
      <c r="P30" s="11">
        <v>59.133070704307102</v>
      </c>
      <c r="Q30" s="11">
        <v>79.22662208145789</v>
      </c>
      <c r="R30" s="11">
        <v>101.01594473039479</v>
      </c>
      <c r="S30" s="11">
        <v>79.945652429155317</v>
      </c>
      <c r="T30" s="11">
        <v>108.50260441865819</v>
      </c>
      <c r="U30" s="11">
        <v>149.90845192599105</v>
      </c>
      <c r="V30" s="11">
        <v>84.25846021933323</v>
      </c>
      <c r="W30" s="11">
        <v>55.402430744330054</v>
      </c>
      <c r="X30" s="11">
        <v>94.263375406909304</v>
      </c>
      <c r="Y30" s="11">
        <v>117.5236563071867</v>
      </c>
      <c r="Z30" s="11">
        <v>44.732984557694436</v>
      </c>
      <c r="AA30" s="11">
        <v>65.785703300393948</v>
      </c>
      <c r="AB30" s="11">
        <v>101.11603838228955</v>
      </c>
      <c r="AC30" s="11">
        <v>56.945153363171421</v>
      </c>
      <c r="AD30" s="11">
        <v>83.655763334054399</v>
      </c>
      <c r="AE30" s="11">
        <v>81.129739691556125</v>
      </c>
      <c r="AF30" s="11">
        <v>67.997623212187278</v>
      </c>
      <c r="AG30" s="11">
        <v>131.20929483317283</v>
      </c>
      <c r="AH30" s="11">
        <v>114.99498150528677</v>
      </c>
      <c r="AI30" s="11">
        <v>41.885521674252708</v>
      </c>
      <c r="AJ30" s="11">
        <v>39.745890423891083</v>
      </c>
      <c r="AK30" s="11">
        <v>31.957795759664045</v>
      </c>
      <c r="AL30" s="11">
        <v>56.681898844316343</v>
      </c>
      <c r="AM30" s="11">
        <v>55.397635647967668</v>
      </c>
      <c r="AN30" s="11">
        <v>36.685042039344886</v>
      </c>
      <c r="AO30" s="11">
        <v>102.2203256062574</v>
      </c>
      <c r="AP30" s="11">
        <v>180.47220476024378</v>
      </c>
      <c r="AQ30" s="11">
        <v>58.555813966898917</v>
      </c>
      <c r="AR30" s="11">
        <v>59.57427143114635</v>
      </c>
      <c r="AS30" s="11">
        <v>84.224737998216597</v>
      </c>
      <c r="AT30" s="11">
        <v>39.987783916983915</v>
      </c>
      <c r="AU30" s="11">
        <v>38.222270839640053</v>
      </c>
      <c r="AV30" s="11">
        <v>95.16130630064589</v>
      </c>
      <c r="AW30" s="11">
        <v>60.376382169423621</v>
      </c>
      <c r="AX30" s="11">
        <v>36.74399791370039</v>
      </c>
      <c r="AY30" s="11">
        <v>96.58671384849039</v>
      </c>
      <c r="AZ30" s="12">
        <v>36.937175023677455</v>
      </c>
    </row>
    <row r="31" spans="2:52" x14ac:dyDescent="0.35">
      <c r="B31" s="9">
        <v>28</v>
      </c>
      <c r="C31" s="11">
        <v>62.070633028026613</v>
      </c>
      <c r="D31" s="11">
        <v>96.958256784085009</v>
      </c>
      <c r="E31" s="11">
        <v>50.415498356038803</v>
      </c>
      <c r="F31" s="11">
        <v>76.686395842970825</v>
      </c>
      <c r="G31" s="11">
        <v>107.03952059681505</v>
      </c>
      <c r="H31" s="11">
        <v>47.674586944314434</v>
      </c>
      <c r="I31" s="11">
        <v>72.724817925783285</v>
      </c>
      <c r="J31" s="11">
        <v>87.792380461840892</v>
      </c>
      <c r="K31" s="11">
        <v>51.758532812817805</v>
      </c>
      <c r="L31" s="11">
        <v>47.356842357990274</v>
      </c>
      <c r="M31" s="11">
        <v>74.323524842262231</v>
      </c>
      <c r="N31" s="11">
        <v>102.65237019934</v>
      </c>
      <c r="O31" s="11">
        <v>58.635866714011279</v>
      </c>
      <c r="P31" s="11">
        <v>67.025868445002089</v>
      </c>
      <c r="Q31" s="11">
        <v>65.765340014425234</v>
      </c>
      <c r="R31" s="11">
        <v>81.092526350945462</v>
      </c>
      <c r="S31" s="11">
        <v>65.021768882238021</v>
      </c>
      <c r="T31" s="11">
        <v>58.114628586190584</v>
      </c>
      <c r="U31" s="11">
        <v>47.642774876014947</v>
      </c>
      <c r="V31" s="11">
        <v>90.888504382221896</v>
      </c>
      <c r="W31" s="11">
        <v>163.18499249139478</v>
      </c>
      <c r="X31" s="11">
        <v>40.698067587727913</v>
      </c>
      <c r="Y31" s="11">
        <v>68.530672317797197</v>
      </c>
      <c r="Z31" s="11">
        <v>122.88673808232831</v>
      </c>
      <c r="AA31" s="11">
        <v>98.55752542917088</v>
      </c>
      <c r="AB31" s="11">
        <v>47.664779292748065</v>
      </c>
      <c r="AC31" s="11">
        <v>56.602297007997642</v>
      </c>
      <c r="AD31" s="11">
        <v>52.761550823368665</v>
      </c>
      <c r="AE31" s="11">
        <v>59.797371675190668</v>
      </c>
      <c r="AF31" s="11">
        <v>160.08454474740481</v>
      </c>
      <c r="AG31" s="11">
        <v>68.082659924355923</v>
      </c>
      <c r="AH31" s="11">
        <v>36.731392116603018</v>
      </c>
      <c r="AI31" s="11">
        <v>72.611091315124369</v>
      </c>
      <c r="AJ31" s="11">
        <v>96.969399286275973</v>
      </c>
      <c r="AK31" s="11">
        <v>53.151486948087971</v>
      </c>
      <c r="AL31" s="11">
        <v>64.053106425673022</v>
      </c>
      <c r="AM31" s="11">
        <v>80.520829283253107</v>
      </c>
      <c r="AN31" s="11">
        <v>51.349190364137229</v>
      </c>
      <c r="AO31" s="11">
        <v>67.34184827619336</v>
      </c>
      <c r="AP31" s="11">
        <v>66.907965082524271</v>
      </c>
      <c r="AQ31" s="11">
        <v>38.976103634320403</v>
      </c>
      <c r="AR31" s="11">
        <v>180.81844697247584</v>
      </c>
      <c r="AS31" s="11">
        <v>49.87704300739906</v>
      </c>
      <c r="AT31" s="11">
        <v>38.932168330614395</v>
      </c>
      <c r="AU31" s="11">
        <v>81.440828922799469</v>
      </c>
      <c r="AV31" s="11">
        <v>44.873603162068541</v>
      </c>
      <c r="AW31" s="11">
        <v>37.044075128987728</v>
      </c>
      <c r="AX31" s="11">
        <v>46.838105653390578</v>
      </c>
      <c r="AY31" s="11">
        <v>65.61665094500718</v>
      </c>
      <c r="AZ31" s="12">
        <v>53.205488224274738</v>
      </c>
    </row>
    <row r="32" spans="2:52" x14ac:dyDescent="0.35">
      <c r="B32" s="9">
        <v>29</v>
      </c>
      <c r="C32" s="11">
        <v>67.067956020190337</v>
      </c>
      <c r="D32" s="11">
        <v>61.343862496010516</v>
      </c>
      <c r="E32" s="11">
        <v>115.90741395640887</v>
      </c>
      <c r="F32" s="11">
        <v>55.53139992757265</v>
      </c>
      <c r="G32" s="11">
        <v>52.504178325111241</v>
      </c>
      <c r="H32" s="11">
        <v>79.570523010864434</v>
      </c>
      <c r="I32" s="11">
        <v>63.644687821286375</v>
      </c>
      <c r="J32" s="11">
        <v>79.358787187616414</v>
      </c>
      <c r="K32" s="11">
        <v>65.908922976981358</v>
      </c>
      <c r="L32" s="11">
        <v>72.728284745509043</v>
      </c>
      <c r="M32" s="11">
        <v>127.09656455952573</v>
      </c>
      <c r="N32" s="11">
        <v>208.46676245908617</v>
      </c>
      <c r="O32" s="11">
        <v>69.182355084502845</v>
      </c>
      <c r="P32" s="11">
        <v>51.104619699818329</v>
      </c>
      <c r="Q32" s="11">
        <v>51.614654339970357</v>
      </c>
      <c r="R32" s="11">
        <v>49.850437345160181</v>
      </c>
      <c r="S32" s="11">
        <v>116.65283115829727</v>
      </c>
      <c r="T32" s="11">
        <v>65.952737653344684</v>
      </c>
      <c r="U32" s="11">
        <v>89.436927456506425</v>
      </c>
      <c r="V32" s="11">
        <v>63.237310150366532</v>
      </c>
      <c r="W32" s="11">
        <v>51.485583277274074</v>
      </c>
      <c r="X32" s="11">
        <v>67.23145441185801</v>
      </c>
      <c r="Y32" s="11">
        <v>88.634421858921456</v>
      </c>
      <c r="Z32" s="11">
        <v>56.374165385951606</v>
      </c>
      <c r="AA32" s="11">
        <v>50.389483062209941</v>
      </c>
      <c r="AB32" s="11">
        <v>29.504893837729568</v>
      </c>
      <c r="AC32" s="11">
        <v>50.121809262417287</v>
      </c>
      <c r="AD32" s="11">
        <v>114.80668944986165</v>
      </c>
      <c r="AE32" s="11">
        <v>59.253561962383479</v>
      </c>
      <c r="AF32" s="11">
        <v>95.015489972478775</v>
      </c>
      <c r="AG32" s="11">
        <v>75.696579421240514</v>
      </c>
      <c r="AH32" s="11">
        <v>72.523000848875071</v>
      </c>
      <c r="AI32" s="11">
        <v>62.764270067643331</v>
      </c>
      <c r="AJ32" s="11">
        <v>60.740327766754447</v>
      </c>
      <c r="AK32" s="11">
        <v>101.17200792318773</v>
      </c>
      <c r="AL32" s="11">
        <v>114.88221450509883</v>
      </c>
      <c r="AM32" s="11">
        <v>61.446571077330631</v>
      </c>
      <c r="AN32" s="11">
        <v>76.519257135165347</v>
      </c>
      <c r="AO32" s="11">
        <v>60.747131520087223</v>
      </c>
      <c r="AP32" s="11">
        <v>141.81660349120341</v>
      </c>
      <c r="AQ32" s="11">
        <v>49.894979818716145</v>
      </c>
      <c r="AR32" s="11">
        <v>50.754460631116743</v>
      </c>
      <c r="AS32" s="11">
        <v>49.744221972534056</v>
      </c>
      <c r="AT32" s="11">
        <v>92.613500371835059</v>
      </c>
      <c r="AU32" s="11">
        <v>73.29077062771411</v>
      </c>
      <c r="AV32" s="11">
        <v>56.199342079725092</v>
      </c>
      <c r="AW32" s="11">
        <v>37.533099867288321</v>
      </c>
      <c r="AX32" s="11">
        <v>33.188042584966439</v>
      </c>
      <c r="AY32" s="11">
        <v>43.381751991194321</v>
      </c>
      <c r="AZ32" s="12">
        <v>39.661568085012398</v>
      </c>
    </row>
    <row r="33" spans="2:52" x14ac:dyDescent="0.35">
      <c r="B33" s="9">
        <v>30</v>
      </c>
      <c r="C33" s="11">
        <v>60.42406981911563</v>
      </c>
      <c r="D33" s="11">
        <v>49.518118601368776</v>
      </c>
      <c r="E33" s="11">
        <v>87.047063571949806</v>
      </c>
      <c r="F33" s="11">
        <v>99.023952057017809</v>
      </c>
      <c r="G33" s="11">
        <v>82.942302381157376</v>
      </c>
      <c r="H33" s="11">
        <v>71.486024633774491</v>
      </c>
      <c r="I33" s="11">
        <v>89.007334141214727</v>
      </c>
      <c r="J33" s="11">
        <v>48.272618429527057</v>
      </c>
      <c r="K33" s="11">
        <v>41.400795073758864</v>
      </c>
      <c r="L33" s="11">
        <v>87.243428992544509</v>
      </c>
      <c r="M33" s="11">
        <v>96.221973781681115</v>
      </c>
      <c r="N33" s="11">
        <v>130.12482347530818</v>
      </c>
      <c r="O33" s="11">
        <v>46.049528049412181</v>
      </c>
      <c r="P33" s="11">
        <v>78.012782146375514</v>
      </c>
      <c r="Q33" s="11">
        <v>53.72364612512591</v>
      </c>
      <c r="R33" s="11">
        <v>78.4508364497554</v>
      </c>
      <c r="S33" s="11">
        <v>46.672051580180366</v>
      </c>
      <c r="T33" s="11">
        <v>60.038125907934401</v>
      </c>
      <c r="U33" s="11">
        <v>69.652917014835054</v>
      </c>
      <c r="V33" s="11">
        <v>63.410014296679968</v>
      </c>
      <c r="W33" s="11">
        <v>108.05612421519257</v>
      </c>
      <c r="X33" s="11">
        <v>83.478498603731182</v>
      </c>
      <c r="Y33" s="11">
        <v>117.3165797757468</v>
      </c>
      <c r="Z33" s="11">
        <v>66.167844389717231</v>
      </c>
      <c r="AA33" s="11">
        <v>59.418522437261586</v>
      </c>
      <c r="AB33" s="11">
        <v>206.05635808889153</v>
      </c>
      <c r="AC33" s="11">
        <v>74.581341331327067</v>
      </c>
      <c r="AD33" s="11">
        <v>49.163728609936079</v>
      </c>
      <c r="AE33" s="11">
        <v>72.925434931965228</v>
      </c>
      <c r="AF33" s="11">
        <v>80.79151516511962</v>
      </c>
      <c r="AG33" s="11">
        <v>85.779785052227311</v>
      </c>
      <c r="AH33" s="11">
        <v>100.4494209949073</v>
      </c>
      <c r="AI33" s="11">
        <v>83.818725692310025</v>
      </c>
      <c r="AJ33" s="11">
        <v>50.58421570318125</v>
      </c>
      <c r="AK33" s="11">
        <v>56.262758842750493</v>
      </c>
      <c r="AL33" s="11">
        <v>80.45360755749256</v>
      </c>
      <c r="AM33" s="11">
        <v>119.41530947716808</v>
      </c>
      <c r="AN33" s="11">
        <v>33.531157077040525</v>
      </c>
      <c r="AO33" s="11">
        <v>71.313389099942384</v>
      </c>
      <c r="AP33" s="11">
        <v>57.255074016667244</v>
      </c>
      <c r="AQ33" s="11">
        <v>45.067800894830846</v>
      </c>
      <c r="AR33" s="11">
        <v>96.362790359715987</v>
      </c>
      <c r="AS33" s="11">
        <v>39.470366238280803</v>
      </c>
      <c r="AT33" s="11">
        <v>44.096096085070677</v>
      </c>
      <c r="AU33" s="11">
        <v>38.983883441169674</v>
      </c>
      <c r="AV33" s="11">
        <v>64.477676763259652</v>
      </c>
      <c r="AW33" s="11">
        <v>74.629206995686047</v>
      </c>
      <c r="AX33" s="11">
        <v>113.60018479300895</v>
      </c>
      <c r="AY33" s="11">
        <v>45.850507516995179</v>
      </c>
      <c r="AZ33" s="12">
        <v>32.17870125814887</v>
      </c>
    </row>
    <row r="34" spans="2:52" x14ac:dyDescent="0.35">
      <c r="B34" s="9">
        <v>31</v>
      </c>
      <c r="C34" s="11">
        <v>60.381087587992944</v>
      </c>
      <c r="D34" s="11">
        <v>82.558633822538269</v>
      </c>
      <c r="E34" s="11">
        <v>167.10570733076742</v>
      </c>
      <c r="F34" s="11">
        <v>50.208645413086742</v>
      </c>
      <c r="G34" s="11">
        <v>60.675685934166076</v>
      </c>
      <c r="H34" s="11">
        <v>47.221133466454894</v>
      </c>
      <c r="I34" s="11">
        <v>84.947203328993268</v>
      </c>
      <c r="J34" s="11">
        <v>54.43384880110289</v>
      </c>
      <c r="K34" s="11">
        <v>43.473807844642295</v>
      </c>
      <c r="L34" s="11">
        <v>95.68270697640763</v>
      </c>
      <c r="M34" s="11">
        <v>45.241188780360893</v>
      </c>
      <c r="N34" s="11">
        <v>46.278441412240433</v>
      </c>
      <c r="O34" s="11">
        <v>162.39918115922589</v>
      </c>
      <c r="P34" s="11">
        <v>57.926452078499658</v>
      </c>
      <c r="Q34" s="11">
        <v>78.064868813949872</v>
      </c>
      <c r="R34" s="11">
        <v>71.641934233105232</v>
      </c>
      <c r="S34" s="11">
        <v>139.91450249717255</v>
      </c>
      <c r="T34" s="11">
        <v>58.68032881574613</v>
      </c>
      <c r="U34" s="11">
        <v>120.08541801532584</v>
      </c>
      <c r="V34" s="11">
        <v>146.71733995615404</v>
      </c>
      <c r="W34" s="11">
        <v>108.64254990771009</v>
      </c>
      <c r="X34" s="11">
        <v>48.502971653884863</v>
      </c>
      <c r="Y34" s="11">
        <v>134.73398912305072</v>
      </c>
      <c r="Z34" s="11">
        <v>72.899452429717144</v>
      </c>
      <c r="AA34" s="11">
        <v>58.056775891178326</v>
      </c>
      <c r="AB34" s="11">
        <v>75.952433060377913</v>
      </c>
      <c r="AC34" s="11">
        <v>34.171277371576181</v>
      </c>
      <c r="AD34" s="11">
        <v>58.46376110937608</v>
      </c>
      <c r="AE34" s="11">
        <v>50.636099947391763</v>
      </c>
      <c r="AF34" s="11">
        <v>57.476420557161582</v>
      </c>
      <c r="AG34" s="11">
        <v>37.556692354018942</v>
      </c>
      <c r="AH34" s="11">
        <v>98.317644645661076</v>
      </c>
      <c r="AI34" s="11">
        <v>91.91463991397346</v>
      </c>
      <c r="AJ34" s="11">
        <v>50.68731518754737</v>
      </c>
      <c r="AK34" s="11">
        <v>42.90947612434244</v>
      </c>
      <c r="AL34" s="11">
        <v>76.689333886058293</v>
      </c>
      <c r="AM34" s="11">
        <v>63.085586084257244</v>
      </c>
      <c r="AN34" s="11">
        <v>101.92887465186354</v>
      </c>
      <c r="AO34" s="11">
        <v>84.699346979794115</v>
      </c>
      <c r="AP34" s="11">
        <v>67.665942953856046</v>
      </c>
      <c r="AQ34" s="11">
        <v>81.80418162925956</v>
      </c>
      <c r="AR34" s="11">
        <v>72.641094537849867</v>
      </c>
      <c r="AS34" s="11">
        <v>52.189589534904286</v>
      </c>
      <c r="AT34" s="11">
        <v>63.6573469623291</v>
      </c>
      <c r="AU34" s="11">
        <v>57.911922536957064</v>
      </c>
      <c r="AV34" s="11">
        <v>45.989886801338571</v>
      </c>
      <c r="AW34" s="11">
        <v>87.136318340618359</v>
      </c>
      <c r="AX34" s="11">
        <v>90.672331157962546</v>
      </c>
      <c r="AY34" s="11">
        <v>31.549433037752635</v>
      </c>
      <c r="AZ34" s="12">
        <v>88.071842433698393</v>
      </c>
    </row>
    <row r="35" spans="2:52" x14ac:dyDescent="0.35">
      <c r="B35" s="9">
        <v>32</v>
      </c>
      <c r="C35" s="11">
        <v>60.079682681011747</v>
      </c>
      <c r="D35" s="11">
        <v>70.431704399519958</v>
      </c>
      <c r="E35" s="11">
        <v>124.31169067262452</v>
      </c>
      <c r="F35" s="11">
        <v>127.96949989549618</v>
      </c>
      <c r="G35" s="11">
        <v>52.879396073049428</v>
      </c>
      <c r="H35" s="11">
        <v>95.856056674757127</v>
      </c>
      <c r="I35" s="11">
        <v>72.163051564857398</v>
      </c>
      <c r="J35" s="11">
        <v>33.551319527482313</v>
      </c>
      <c r="K35" s="11">
        <v>270.06940884619024</v>
      </c>
      <c r="L35" s="11">
        <v>82.461709204789727</v>
      </c>
      <c r="M35" s="11">
        <v>141.10395687444</v>
      </c>
      <c r="N35" s="11">
        <v>119.69920034795413</v>
      </c>
      <c r="O35" s="11">
        <v>37.002510410731283</v>
      </c>
      <c r="P35" s="11">
        <v>73.382616893367995</v>
      </c>
      <c r="Q35" s="11">
        <v>83.052257605901076</v>
      </c>
      <c r="R35" s="11">
        <v>54.165491662680225</v>
      </c>
      <c r="S35" s="11">
        <v>43.837222603408577</v>
      </c>
      <c r="T35" s="11">
        <v>73.729833835092194</v>
      </c>
      <c r="U35" s="11">
        <v>57.079258445423008</v>
      </c>
      <c r="V35" s="11">
        <v>86.849959748105178</v>
      </c>
      <c r="W35" s="11">
        <v>71.107278347994182</v>
      </c>
      <c r="X35" s="11">
        <v>89.506349425765094</v>
      </c>
      <c r="Y35" s="11">
        <v>113.19455056315465</v>
      </c>
      <c r="Z35" s="11">
        <v>104.741101140578</v>
      </c>
      <c r="AA35" s="11">
        <v>41.261555819349589</v>
      </c>
      <c r="AB35" s="11">
        <v>58.042644718077383</v>
      </c>
      <c r="AC35" s="11">
        <v>112.31401870620873</v>
      </c>
      <c r="AD35" s="11">
        <v>102.05933332353568</v>
      </c>
      <c r="AE35" s="11">
        <v>43.280704344606967</v>
      </c>
      <c r="AF35" s="11">
        <v>56.085408609185194</v>
      </c>
      <c r="AG35" s="11">
        <v>51.086906560733325</v>
      </c>
      <c r="AH35" s="11">
        <v>49.201034469820939</v>
      </c>
      <c r="AI35" s="11">
        <v>49.921849477608433</v>
      </c>
      <c r="AJ35" s="11">
        <v>118.49456748661889</v>
      </c>
      <c r="AK35" s="11">
        <v>89.623560566160862</v>
      </c>
      <c r="AL35" s="11">
        <v>94.966945519652654</v>
      </c>
      <c r="AM35" s="11">
        <v>66.211808723348938</v>
      </c>
      <c r="AN35" s="11">
        <v>69.246028830144652</v>
      </c>
      <c r="AO35" s="11">
        <v>48.452120881999662</v>
      </c>
      <c r="AP35" s="11">
        <v>40.200028288433813</v>
      </c>
      <c r="AQ35" s="11">
        <v>45.273278947724599</v>
      </c>
      <c r="AR35" s="11">
        <v>69.081845294246591</v>
      </c>
      <c r="AS35" s="11">
        <v>31.725038559885849</v>
      </c>
      <c r="AT35" s="11">
        <v>42.0318075528685</v>
      </c>
      <c r="AU35" s="11">
        <v>83.681881032416243</v>
      </c>
      <c r="AV35" s="11">
        <v>56.357016721200864</v>
      </c>
      <c r="AW35" s="11">
        <v>37.631463767333948</v>
      </c>
      <c r="AX35" s="11">
        <v>42.915632985807605</v>
      </c>
      <c r="AY35" s="11">
        <v>34.577742569695815</v>
      </c>
      <c r="AZ35" s="12">
        <v>86.094708810481251</v>
      </c>
    </row>
    <row r="36" spans="2:52" x14ac:dyDescent="0.35">
      <c r="B36" s="9">
        <v>33</v>
      </c>
      <c r="C36" s="11">
        <v>67.618866849725478</v>
      </c>
      <c r="D36" s="11">
        <v>52.77038619233457</v>
      </c>
      <c r="E36" s="11">
        <v>72.405066797662428</v>
      </c>
      <c r="F36" s="11">
        <v>71.982668246907181</v>
      </c>
      <c r="G36" s="11">
        <v>100.32102808069102</v>
      </c>
      <c r="H36" s="11">
        <v>105.20095137829408</v>
      </c>
      <c r="I36" s="11">
        <v>212.63980736272052</v>
      </c>
      <c r="J36" s="11">
        <v>68.86515133549976</v>
      </c>
      <c r="K36" s="11">
        <v>100.52585690132913</v>
      </c>
      <c r="L36" s="11">
        <v>45.902782630573626</v>
      </c>
      <c r="M36" s="11">
        <v>47.670851673414013</v>
      </c>
      <c r="N36" s="11">
        <v>69.57952791893338</v>
      </c>
      <c r="O36" s="11">
        <v>90.05750687806632</v>
      </c>
      <c r="P36" s="11">
        <v>153.77582035106019</v>
      </c>
      <c r="Q36" s="11">
        <v>56.353415054980722</v>
      </c>
      <c r="R36" s="11">
        <v>46.329637993224338</v>
      </c>
      <c r="S36" s="11">
        <v>158.38877655424557</v>
      </c>
      <c r="T36" s="11">
        <v>96.969027665931193</v>
      </c>
      <c r="U36" s="11">
        <v>56.940474974187623</v>
      </c>
      <c r="V36" s="11">
        <v>93.621199201895735</v>
      </c>
      <c r="W36" s="11">
        <v>79.940685449707985</v>
      </c>
      <c r="X36" s="11">
        <v>60.861223384484234</v>
      </c>
      <c r="Y36" s="11">
        <v>50.40615578610695</v>
      </c>
      <c r="Z36" s="11">
        <v>30.49282295708851</v>
      </c>
      <c r="AA36" s="11">
        <v>42.587308673492849</v>
      </c>
      <c r="AB36" s="11">
        <v>70.631175619778801</v>
      </c>
      <c r="AC36" s="11">
        <v>120.29444122832268</v>
      </c>
      <c r="AD36" s="11">
        <v>68.177743981823966</v>
      </c>
      <c r="AE36" s="11">
        <v>100.63104546852068</v>
      </c>
      <c r="AF36" s="11">
        <v>116.66103390517674</v>
      </c>
      <c r="AG36" s="11">
        <v>36.37123244625468</v>
      </c>
      <c r="AH36" s="11">
        <v>206.79429926179458</v>
      </c>
      <c r="AI36" s="11">
        <v>46.003267564037479</v>
      </c>
      <c r="AJ36" s="11">
        <v>137.30212507990231</v>
      </c>
      <c r="AK36" s="11">
        <v>75.278901001104032</v>
      </c>
      <c r="AL36" s="11">
        <v>96.014354529573467</v>
      </c>
      <c r="AM36" s="11">
        <v>40.406924006469836</v>
      </c>
      <c r="AN36" s="11">
        <v>76.167857080770673</v>
      </c>
      <c r="AO36" s="11">
        <v>67.157470504313679</v>
      </c>
      <c r="AP36" s="11">
        <v>38.652030191797643</v>
      </c>
      <c r="AQ36" s="11">
        <v>125.95806817483789</v>
      </c>
      <c r="AR36" s="11">
        <v>55.679371060051665</v>
      </c>
      <c r="AS36" s="11">
        <v>40.610184751066917</v>
      </c>
      <c r="AT36" s="11">
        <v>64.507395091058612</v>
      </c>
      <c r="AU36" s="11">
        <v>61.225218937701783</v>
      </c>
      <c r="AV36" s="11">
        <v>74.426118318265821</v>
      </c>
      <c r="AW36" s="11">
        <v>42.567096874160384</v>
      </c>
      <c r="AX36" s="11">
        <v>102.24202101503774</v>
      </c>
      <c r="AY36" s="11">
        <v>95.210295221695915</v>
      </c>
      <c r="AZ36" s="12">
        <v>42.205775813103003</v>
      </c>
    </row>
    <row r="37" spans="2:52" x14ac:dyDescent="0.35">
      <c r="B37" s="9">
        <v>34</v>
      </c>
      <c r="C37" s="11">
        <v>56.857858036272084</v>
      </c>
      <c r="D37" s="11">
        <v>143.01106689732538</v>
      </c>
      <c r="E37" s="11">
        <v>78.732517378190366</v>
      </c>
      <c r="F37" s="11">
        <v>64.642522118886191</v>
      </c>
      <c r="G37" s="11">
        <v>33.440482501070562</v>
      </c>
      <c r="H37" s="11">
        <v>119.45023827514173</v>
      </c>
      <c r="I37" s="11">
        <v>48.026357840330121</v>
      </c>
      <c r="J37" s="11">
        <v>47.320926543769389</v>
      </c>
      <c r="K37" s="11">
        <v>83.168984881693675</v>
      </c>
      <c r="L37" s="11">
        <v>132.08733391274541</v>
      </c>
      <c r="M37" s="11">
        <v>132.2284436949387</v>
      </c>
      <c r="N37" s="11">
        <v>61.034265503293476</v>
      </c>
      <c r="O37" s="11">
        <v>88.480039298958971</v>
      </c>
      <c r="P37" s="11">
        <v>88.576508477323486</v>
      </c>
      <c r="Q37" s="11">
        <v>47.977302006590506</v>
      </c>
      <c r="R37" s="11">
        <v>98.890987848915273</v>
      </c>
      <c r="S37" s="11">
        <v>85.765630247294069</v>
      </c>
      <c r="T37" s="11">
        <v>56.964897660966166</v>
      </c>
      <c r="U37" s="11">
        <v>58.854137620175223</v>
      </c>
      <c r="V37" s="11">
        <v>72.687124783719128</v>
      </c>
      <c r="W37" s="11">
        <v>68.146027933085449</v>
      </c>
      <c r="X37" s="11">
        <v>44.650579204048491</v>
      </c>
      <c r="Y37" s="11">
        <v>150.95594094681536</v>
      </c>
      <c r="Z37" s="11">
        <v>105.36187909225202</v>
      </c>
      <c r="AA37" s="11">
        <v>55.184970332938249</v>
      </c>
      <c r="AB37" s="11">
        <v>51.967052807245729</v>
      </c>
      <c r="AC37" s="11">
        <v>141.77566849630736</v>
      </c>
      <c r="AD37" s="11">
        <v>37.927365223131851</v>
      </c>
      <c r="AE37" s="11">
        <v>108.40015315128957</v>
      </c>
      <c r="AF37" s="11">
        <v>59.028262369678146</v>
      </c>
      <c r="AG37" s="11">
        <v>72.027909450461294</v>
      </c>
      <c r="AH37" s="11">
        <v>82.427056284801154</v>
      </c>
      <c r="AI37" s="11">
        <v>65.850997392305914</v>
      </c>
      <c r="AJ37" s="11">
        <v>49.833581892349649</v>
      </c>
      <c r="AK37" s="11">
        <v>58.559872102100805</v>
      </c>
      <c r="AL37" s="11">
        <v>57.404008906802666</v>
      </c>
      <c r="AM37" s="11">
        <v>53.78187408342616</v>
      </c>
      <c r="AN37" s="11">
        <v>47.819576061044735</v>
      </c>
      <c r="AO37" s="11">
        <v>74.780785826286035</v>
      </c>
      <c r="AP37" s="11">
        <v>43.906658209633626</v>
      </c>
      <c r="AQ37" s="11">
        <v>62.822657944778733</v>
      </c>
      <c r="AR37" s="11">
        <v>70.35269842561064</v>
      </c>
      <c r="AS37" s="11">
        <v>110.76252879322213</v>
      </c>
      <c r="AT37" s="11">
        <v>45.855089588142789</v>
      </c>
      <c r="AU37" s="11">
        <v>49.013488566926853</v>
      </c>
      <c r="AV37" s="11">
        <v>84.893533137554613</v>
      </c>
      <c r="AW37" s="11">
        <v>71.07482248262248</v>
      </c>
      <c r="AX37" s="11">
        <v>87.130127661821689</v>
      </c>
      <c r="AY37" s="11">
        <v>30.275958181611102</v>
      </c>
      <c r="AZ37" s="12">
        <v>31.837518713836943</v>
      </c>
    </row>
    <row r="38" spans="2:52" x14ac:dyDescent="0.35">
      <c r="B38" s="9">
        <v>35</v>
      </c>
      <c r="C38" s="11">
        <v>75.739093497969662</v>
      </c>
      <c r="D38" s="11">
        <v>71.798672317511688</v>
      </c>
      <c r="E38" s="11">
        <v>52.841893240956992</v>
      </c>
      <c r="F38" s="11">
        <v>103.26702362493741</v>
      </c>
      <c r="G38" s="11">
        <v>78.732279554316875</v>
      </c>
      <c r="H38" s="11">
        <v>94.242586141622581</v>
      </c>
      <c r="I38" s="11">
        <v>56.078827858675339</v>
      </c>
      <c r="J38" s="11">
        <v>122.61586447812178</v>
      </c>
      <c r="K38" s="11">
        <v>129.4080953449415</v>
      </c>
      <c r="L38" s="11">
        <v>55.124835352237731</v>
      </c>
      <c r="M38" s="11">
        <v>117.69784251147516</v>
      </c>
      <c r="N38" s="11">
        <v>45.601292594583306</v>
      </c>
      <c r="O38" s="11">
        <v>50.174080865354668</v>
      </c>
      <c r="P38" s="11">
        <v>51.191817374020268</v>
      </c>
      <c r="Q38" s="11">
        <v>49.358825098947861</v>
      </c>
      <c r="R38" s="11">
        <v>66.431344603921204</v>
      </c>
      <c r="S38" s="11">
        <v>107.04684566210665</v>
      </c>
      <c r="T38" s="11">
        <v>46.975670137023712</v>
      </c>
      <c r="U38" s="11">
        <v>77.104014191684485</v>
      </c>
      <c r="V38" s="11">
        <v>41.304692320679742</v>
      </c>
      <c r="W38" s="11">
        <v>30.32517850449722</v>
      </c>
      <c r="X38" s="11">
        <v>54.60183571365792</v>
      </c>
      <c r="Y38" s="11">
        <v>68.486838594296998</v>
      </c>
      <c r="Z38" s="11">
        <v>70.282244861524831</v>
      </c>
      <c r="AA38" s="11">
        <v>48.207770607783324</v>
      </c>
      <c r="AB38" s="11">
        <v>89.863294768183167</v>
      </c>
      <c r="AC38" s="11">
        <v>36.998669651169195</v>
      </c>
      <c r="AD38" s="11">
        <v>54.291930100829923</v>
      </c>
      <c r="AE38" s="11">
        <v>152.47106054867493</v>
      </c>
      <c r="AF38" s="11">
        <v>60.704180903550174</v>
      </c>
      <c r="AG38" s="11">
        <v>73.24814937399718</v>
      </c>
      <c r="AH38" s="11">
        <v>49.681279573449828</v>
      </c>
      <c r="AI38" s="11">
        <v>64.857534767052741</v>
      </c>
      <c r="AJ38" s="11">
        <v>44.827530066341211</v>
      </c>
      <c r="AK38" s="11">
        <v>51.507126862179966</v>
      </c>
      <c r="AL38" s="11">
        <v>54.212648162050982</v>
      </c>
      <c r="AM38" s="11">
        <v>71.090160476504423</v>
      </c>
      <c r="AN38" s="11">
        <v>54.940439026738026</v>
      </c>
      <c r="AO38" s="11">
        <v>27.457335543670734</v>
      </c>
      <c r="AP38" s="11">
        <v>66.792265708362535</v>
      </c>
      <c r="AQ38" s="11">
        <v>42.633766251029947</v>
      </c>
      <c r="AR38" s="11">
        <v>62.537678155080272</v>
      </c>
      <c r="AS38" s="11">
        <v>40.939958088406271</v>
      </c>
      <c r="AT38" s="11">
        <v>26.490219343797563</v>
      </c>
      <c r="AU38" s="11">
        <v>155.67133649471654</v>
      </c>
      <c r="AV38" s="11">
        <v>47.411186287002522</v>
      </c>
      <c r="AW38" s="11">
        <v>46.559487102795096</v>
      </c>
      <c r="AX38" s="11">
        <v>89.662015869562339</v>
      </c>
      <c r="AY38" s="11">
        <v>61.187003527867184</v>
      </c>
      <c r="AZ38" s="12">
        <v>80.241822751670654</v>
      </c>
    </row>
    <row r="39" spans="2:52" x14ac:dyDescent="0.35">
      <c r="B39" s="9">
        <v>36</v>
      </c>
      <c r="C39" s="11">
        <v>46.255414601141489</v>
      </c>
      <c r="D39" s="11">
        <v>66.377679377324782</v>
      </c>
      <c r="E39" s="11">
        <v>49.328293068181146</v>
      </c>
      <c r="F39" s="11">
        <v>67.54012913464085</v>
      </c>
      <c r="G39" s="11">
        <v>63.840428464354375</v>
      </c>
      <c r="H39" s="11">
        <v>53.567325825290197</v>
      </c>
      <c r="I39" s="11">
        <v>167.3294552072725</v>
      </c>
      <c r="J39" s="11">
        <v>42.810941809609666</v>
      </c>
      <c r="K39" s="11">
        <v>93.942121640843226</v>
      </c>
      <c r="L39" s="11">
        <v>56.49623739763269</v>
      </c>
      <c r="M39" s="11">
        <v>69.511956036202733</v>
      </c>
      <c r="N39" s="11">
        <v>60.835007604612457</v>
      </c>
      <c r="O39" s="11">
        <v>32.282530434281178</v>
      </c>
      <c r="P39" s="11">
        <v>42.771962640551308</v>
      </c>
      <c r="Q39" s="11">
        <v>55.806642663964979</v>
      </c>
      <c r="R39" s="11">
        <v>64.94655515659403</v>
      </c>
      <c r="S39" s="11">
        <v>144.20984944831076</v>
      </c>
      <c r="T39" s="11">
        <v>56.528764464355078</v>
      </c>
      <c r="U39" s="11">
        <v>115.3855109141153</v>
      </c>
      <c r="V39" s="11">
        <v>45.743629627747481</v>
      </c>
      <c r="W39" s="11">
        <v>75.300775109989843</v>
      </c>
      <c r="X39" s="11">
        <v>55.075720669702484</v>
      </c>
      <c r="Y39" s="11">
        <v>78.603245498744144</v>
      </c>
      <c r="Z39" s="11">
        <v>89.536195677793543</v>
      </c>
      <c r="AA39" s="11">
        <v>41.555046779325117</v>
      </c>
      <c r="AB39" s="11">
        <v>63.784079294475411</v>
      </c>
      <c r="AC39" s="11">
        <v>66.630163744171981</v>
      </c>
      <c r="AD39" s="11">
        <v>52.426017506833745</v>
      </c>
      <c r="AE39" s="11">
        <v>87.01981231033443</v>
      </c>
      <c r="AF39" s="11">
        <v>94.929437983161975</v>
      </c>
      <c r="AG39" s="11">
        <v>53.34590580402967</v>
      </c>
      <c r="AH39" s="11">
        <v>40.084913923598826</v>
      </c>
      <c r="AI39" s="11">
        <v>54.096616321944815</v>
      </c>
      <c r="AJ39" s="11">
        <v>66.997752897822537</v>
      </c>
      <c r="AK39" s="11">
        <v>34.159527039657263</v>
      </c>
      <c r="AL39" s="11">
        <v>52.622649904690796</v>
      </c>
      <c r="AM39" s="11">
        <v>54.452747508585105</v>
      </c>
      <c r="AN39" s="11">
        <v>38.766953112773962</v>
      </c>
      <c r="AO39" s="11">
        <v>44.35342624585207</v>
      </c>
      <c r="AP39" s="11">
        <v>48.2493551512203</v>
      </c>
      <c r="AQ39" s="11">
        <v>49.585415710082835</v>
      </c>
      <c r="AR39" s="11">
        <v>88.033258632973599</v>
      </c>
      <c r="AS39" s="11">
        <v>34.462415812960458</v>
      </c>
      <c r="AT39" s="11">
        <v>89.412654381385181</v>
      </c>
      <c r="AU39" s="11">
        <v>55.434498104543898</v>
      </c>
      <c r="AV39" s="11">
        <v>47.858192614623078</v>
      </c>
      <c r="AW39" s="11">
        <v>46.204945944628882</v>
      </c>
      <c r="AX39" s="11">
        <v>108.96203786676469</v>
      </c>
      <c r="AY39" s="11">
        <v>38.394765974499386</v>
      </c>
      <c r="AZ39" s="12">
        <v>56.16508430333505</v>
      </c>
    </row>
    <row r="40" spans="2:52" x14ac:dyDescent="0.35">
      <c r="B40" s="9">
        <v>37</v>
      </c>
      <c r="C40" s="11">
        <v>49.390115537659057</v>
      </c>
      <c r="D40" s="11">
        <v>78.101065512425464</v>
      </c>
      <c r="E40" s="11">
        <v>133.93672896917025</v>
      </c>
      <c r="F40" s="11">
        <v>124.83494568668073</v>
      </c>
      <c r="G40" s="11">
        <v>117.4833125470626</v>
      </c>
      <c r="H40" s="11">
        <v>63.613772654084407</v>
      </c>
      <c r="I40" s="11">
        <v>53.764680649823262</v>
      </c>
      <c r="J40" s="11">
        <v>59.022362737221243</v>
      </c>
      <c r="K40" s="11">
        <v>40.371402856142801</v>
      </c>
      <c r="L40" s="11">
        <v>82.06125142073563</v>
      </c>
      <c r="M40" s="11">
        <v>88.832647650019197</v>
      </c>
      <c r="N40" s="11">
        <v>68.397656896391169</v>
      </c>
      <c r="O40" s="11">
        <v>61.911008233483948</v>
      </c>
      <c r="P40" s="11">
        <v>58.387589280701576</v>
      </c>
      <c r="Q40" s="11">
        <v>67.858477530712236</v>
      </c>
      <c r="R40" s="11">
        <v>60.891646384306547</v>
      </c>
      <c r="S40" s="11">
        <v>61.924906190693363</v>
      </c>
      <c r="T40" s="11">
        <v>104.82960864681579</v>
      </c>
      <c r="U40" s="11">
        <v>42.238028244789987</v>
      </c>
      <c r="V40" s="11">
        <v>31.245514916503474</v>
      </c>
      <c r="W40" s="11">
        <v>92.071194023439702</v>
      </c>
      <c r="X40" s="11">
        <v>63.456924132525096</v>
      </c>
      <c r="Y40" s="11">
        <v>65.679675681566664</v>
      </c>
      <c r="Z40" s="11">
        <v>53.245257877519684</v>
      </c>
      <c r="AA40" s="11">
        <v>81.039546970951122</v>
      </c>
      <c r="AB40" s="11">
        <v>97.872300072407924</v>
      </c>
      <c r="AC40" s="11">
        <v>79.686625922980241</v>
      </c>
      <c r="AD40" s="11">
        <v>54.189053317453805</v>
      </c>
      <c r="AE40" s="11">
        <v>83.728173927656684</v>
      </c>
      <c r="AF40" s="11">
        <v>45.220044930562295</v>
      </c>
      <c r="AG40" s="11">
        <v>60.513611006487288</v>
      </c>
      <c r="AH40" s="11">
        <v>88.142348379683042</v>
      </c>
      <c r="AI40" s="11">
        <v>45.15893925204999</v>
      </c>
      <c r="AJ40" s="11">
        <v>62.870459793209875</v>
      </c>
      <c r="AK40" s="11">
        <v>71.111126640246084</v>
      </c>
      <c r="AL40" s="11">
        <v>47.679655028649478</v>
      </c>
      <c r="AM40" s="11">
        <v>62.319718683345407</v>
      </c>
      <c r="AN40" s="11">
        <v>40.129219677534508</v>
      </c>
      <c r="AO40" s="11">
        <v>77.784272737457925</v>
      </c>
      <c r="AP40" s="11">
        <v>50.680566713135022</v>
      </c>
      <c r="AQ40" s="11">
        <v>72.199969709349858</v>
      </c>
      <c r="AR40" s="11">
        <v>59.432073754665069</v>
      </c>
      <c r="AS40" s="11">
        <v>78.283318948751671</v>
      </c>
      <c r="AT40" s="11">
        <v>38.579642929620555</v>
      </c>
      <c r="AU40" s="11">
        <v>32.449582340462172</v>
      </c>
      <c r="AV40" s="11">
        <v>159.17964245155071</v>
      </c>
      <c r="AW40" s="11">
        <v>48.784986703309613</v>
      </c>
      <c r="AX40" s="11">
        <v>52.534261122288967</v>
      </c>
      <c r="AY40" s="11">
        <v>27.775177024540099</v>
      </c>
      <c r="AZ40" s="12">
        <v>57.346034742290712</v>
      </c>
    </row>
    <row r="41" spans="2:52" x14ac:dyDescent="0.35">
      <c r="B41" s="9">
        <v>38</v>
      </c>
      <c r="C41" s="11">
        <v>87.849025450141554</v>
      </c>
      <c r="D41" s="11">
        <v>52.296197422701312</v>
      </c>
      <c r="E41" s="11">
        <v>62.646777870442335</v>
      </c>
      <c r="F41" s="11">
        <v>91.814040803505549</v>
      </c>
      <c r="G41" s="11">
        <v>62.286054049351833</v>
      </c>
      <c r="H41" s="11">
        <v>40.773366416842158</v>
      </c>
      <c r="I41" s="11">
        <v>58.877830556757154</v>
      </c>
      <c r="J41" s="11">
        <v>42.533626584098307</v>
      </c>
      <c r="K41" s="11">
        <v>59.995741357750894</v>
      </c>
      <c r="L41" s="11">
        <v>96.97515176171305</v>
      </c>
      <c r="M41" s="11">
        <v>63.091918345499103</v>
      </c>
      <c r="N41" s="11">
        <v>81.291448485900446</v>
      </c>
      <c r="O41" s="11">
        <v>61.332741551657982</v>
      </c>
      <c r="P41" s="11">
        <v>80.662226485719273</v>
      </c>
      <c r="Q41" s="11">
        <v>44.987188664948995</v>
      </c>
      <c r="R41" s="11">
        <v>43.591354420883988</v>
      </c>
      <c r="S41" s="11">
        <v>147.5156717298195</v>
      </c>
      <c r="T41" s="11">
        <v>53.237331135820391</v>
      </c>
      <c r="U41" s="11">
        <v>50.508505626069805</v>
      </c>
      <c r="V41" s="11">
        <v>128.8546784457894</v>
      </c>
      <c r="W41" s="11">
        <v>56.848944386731617</v>
      </c>
      <c r="X41" s="11">
        <v>148.84978315921026</v>
      </c>
      <c r="Y41" s="11">
        <v>87.52156254581827</v>
      </c>
      <c r="Z41" s="11">
        <v>47.964722794310639</v>
      </c>
      <c r="AA41" s="11">
        <v>58.803320540965125</v>
      </c>
      <c r="AB41" s="11">
        <v>51.685843439178868</v>
      </c>
      <c r="AC41" s="11">
        <v>64.410520069347868</v>
      </c>
      <c r="AD41" s="11">
        <v>65.485303216306676</v>
      </c>
      <c r="AE41" s="11">
        <v>72.853677610773914</v>
      </c>
      <c r="AF41" s="11">
        <v>90.290840729179507</v>
      </c>
      <c r="AG41" s="11">
        <v>116.23000390875426</v>
      </c>
      <c r="AH41" s="11">
        <v>67.582413658372232</v>
      </c>
      <c r="AI41" s="11">
        <v>60.091774298827524</v>
      </c>
      <c r="AJ41" s="11">
        <v>39.700804116432415</v>
      </c>
      <c r="AK41" s="11">
        <v>183.57070695029086</v>
      </c>
      <c r="AL41" s="11">
        <v>51.815973379598333</v>
      </c>
      <c r="AM41" s="11">
        <v>49.015491309080112</v>
      </c>
      <c r="AN41" s="11">
        <v>38.653392012292507</v>
      </c>
      <c r="AO41" s="11">
        <v>38.218270757058391</v>
      </c>
      <c r="AP41" s="11">
        <v>40.415619734662862</v>
      </c>
      <c r="AQ41" s="11">
        <v>50.001388042312115</v>
      </c>
      <c r="AR41" s="11">
        <v>54.657556998590458</v>
      </c>
      <c r="AS41" s="11">
        <v>33.870714544156904</v>
      </c>
      <c r="AT41" s="11">
        <v>52.568993915528303</v>
      </c>
      <c r="AU41" s="11">
        <v>120.79468570870404</v>
      </c>
      <c r="AV41" s="11">
        <v>54.270818237253764</v>
      </c>
      <c r="AW41" s="11">
        <v>74.271002814032485</v>
      </c>
      <c r="AX41" s="11">
        <v>44.260239081067503</v>
      </c>
      <c r="AY41" s="11">
        <v>51.947617980983203</v>
      </c>
      <c r="AZ41" s="12">
        <v>35.970316461325453</v>
      </c>
    </row>
    <row r="42" spans="2:52" x14ac:dyDescent="0.35">
      <c r="B42" s="9">
        <v>39</v>
      </c>
      <c r="C42" s="11">
        <v>164.37155049488899</v>
      </c>
      <c r="D42" s="11">
        <v>67.150481567275847</v>
      </c>
      <c r="E42" s="11">
        <v>71.297104372154038</v>
      </c>
      <c r="F42" s="11">
        <v>57.377279771208521</v>
      </c>
      <c r="G42" s="11">
        <v>73.222509465013488</v>
      </c>
      <c r="H42" s="11">
        <v>67.124778360555482</v>
      </c>
      <c r="I42" s="11">
        <v>125.86649715087628</v>
      </c>
      <c r="J42" s="11">
        <v>59.391269824218874</v>
      </c>
      <c r="K42" s="11">
        <v>74.530175464937287</v>
      </c>
      <c r="L42" s="11">
        <v>88.094650930071893</v>
      </c>
      <c r="M42" s="11">
        <v>61.594893717365025</v>
      </c>
      <c r="N42" s="11">
        <v>98.335901220084608</v>
      </c>
      <c r="O42" s="11">
        <v>97.425259938747857</v>
      </c>
      <c r="P42" s="11">
        <v>174.99361472175141</v>
      </c>
      <c r="Q42" s="11">
        <v>65.259662130346356</v>
      </c>
      <c r="R42" s="11">
        <v>68.078695911223633</v>
      </c>
      <c r="S42" s="11">
        <v>40.6594845277913</v>
      </c>
      <c r="T42" s="11">
        <v>76.654121526323777</v>
      </c>
      <c r="U42" s="11">
        <v>115.32002399654266</v>
      </c>
      <c r="V42" s="11">
        <v>48.238199077959038</v>
      </c>
      <c r="W42" s="11">
        <v>78.936331093404007</v>
      </c>
      <c r="X42" s="11">
        <v>106.40382378488671</v>
      </c>
      <c r="Y42" s="11">
        <v>52.609424856513328</v>
      </c>
      <c r="Z42" s="11">
        <v>99.258766584941313</v>
      </c>
      <c r="AA42" s="11">
        <v>49.957985834213432</v>
      </c>
      <c r="AB42" s="11">
        <v>66.849460320078393</v>
      </c>
      <c r="AC42" s="11">
        <v>47.266615761175039</v>
      </c>
      <c r="AD42" s="11">
        <v>56.915965227105424</v>
      </c>
      <c r="AE42" s="11">
        <v>160.17068319406553</v>
      </c>
      <c r="AF42" s="11">
        <v>50.802402506740783</v>
      </c>
      <c r="AG42" s="11">
        <v>41.640178472901056</v>
      </c>
      <c r="AH42" s="11">
        <v>52.843601269522743</v>
      </c>
      <c r="AI42" s="11">
        <v>77.008591156163888</v>
      </c>
      <c r="AJ42" s="11">
        <v>70.012580020940632</v>
      </c>
      <c r="AK42" s="11">
        <v>42.312267864988925</v>
      </c>
      <c r="AL42" s="11">
        <v>84.48569279356569</v>
      </c>
      <c r="AM42" s="11">
        <v>186.24620480033252</v>
      </c>
      <c r="AN42" s="11">
        <v>50.626756034489325</v>
      </c>
      <c r="AO42" s="11">
        <v>75.77097963271261</v>
      </c>
      <c r="AP42" s="11">
        <v>55.566428064764636</v>
      </c>
      <c r="AQ42" s="11">
        <v>80.223569488468826</v>
      </c>
      <c r="AR42" s="11">
        <v>47.001274318695181</v>
      </c>
      <c r="AS42" s="11">
        <v>85.66528624471546</v>
      </c>
      <c r="AT42" s="11">
        <v>37.352397967603991</v>
      </c>
      <c r="AU42" s="11">
        <v>67.834997109573322</v>
      </c>
      <c r="AV42" s="11">
        <v>56.988067799819476</v>
      </c>
      <c r="AW42" s="11">
        <v>41.165715665553051</v>
      </c>
      <c r="AX42" s="11">
        <v>42.592320015628566</v>
      </c>
      <c r="AY42" s="11">
        <v>61.643745259010331</v>
      </c>
      <c r="AZ42" s="12">
        <v>40.63588753867176</v>
      </c>
    </row>
    <row r="43" spans="2:52" x14ac:dyDescent="0.35">
      <c r="B43" s="9">
        <v>40</v>
      </c>
      <c r="C43" s="11">
        <v>63.540313430629595</v>
      </c>
      <c r="D43" s="11">
        <v>75.237310649240356</v>
      </c>
      <c r="E43" s="11">
        <v>46.538973974651185</v>
      </c>
      <c r="F43" s="11">
        <v>66.307071762732775</v>
      </c>
      <c r="G43" s="11">
        <v>43.529831225631291</v>
      </c>
      <c r="H43" s="11">
        <v>51.762561887016595</v>
      </c>
      <c r="I43" s="11">
        <v>83.971823795478386</v>
      </c>
      <c r="J43" s="11">
        <v>131.75678531478081</v>
      </c>
      <c r="K43" s="11">
        <v>87.157914356701639</v>
      </c>
      <c r="L43" s="11">
        <v>85.32601096027129</v>
      </c>
      <c r="M43" s="11">
        <v>67.826445331451339</v>
      </c>
      <c r="N43" s="11">
        <v>69.910755141833434</v>
      </c>
      <c r="O43" s="11">
        <v>74.345529186082771</v>
      </c>
      <c r="P43" s="11">
        <v>61.581245247635295</v>
      </c>
      <c r="Q43" s="11">
        <v>117.885495795007</v>
      </c>
      <c r="R43" s="11">
        <v>64.214095558715385</v>
      </c>
      <c r="S43" s="11">
        <v>73.05599489630886</v>
      </c>
      <c r="T43" s="11">
        <v>49.924162061488694</v>
      </c>
      <c r="U43" s="11">
        <v>57.466135908747759</v>
      </c>
      <c r="V43" s="11">
        <v>100.05565731001435</v>
      </c>
      <c r="W43" s="11">
        <v>36.077566296468113</v>
      </c>
      <c r="X43" s="11">
        <v>55.423230252662073</v>
      </c>
      <c r="Y43" s="11">
        <v>70.142750814963406</v>
      </c>
      <c r="Z43" s="11">
        <v>59.134582280119382</v>
      </c>
      <c r="AA43" s="11">
        <v>44.988911217934856</v>
      </c>
      <c r="AB43" s="11">
        <v>79.624052847320229</v>
      </c>
      <c r="AC43" s="11">
        <v>63.903899110469602</v>
      </c>
      <c r="AD43" s="11">
        <v>37.246998676406754</v>
      </c>
      <c r="AE43" s="11">
        <v>44.254427924104114</v>
      </c>
      <c r="AF43" s="11">
        <v>74.513062064750386</v>
      </c>
      <c r="AG43" s="11">
        <v>75.410787497555276</v>
      </c>
      <c r="AH43" s="11">
        <v>57.457962455843571</v>
      </c>
      <c r="AI43" s="11">
        <v>78.410390143095725</v>
      </c>
      <c r="AJ43" s="11">
        <v>58.69064264607514</v>
      </c>
      <c r="AK43" s="11">
        <v>138.42482845805608</v>
      </c>
      <c r="AL43" s="11">
        <v>55.442892394132166</v>
      </c>
      <c r="AM43" s="11">
        <v>30.729880028387569</v>
      </c>
      <c r="AN43" s="11">
        <v>49.007050953973803</v>
      </c>
      <c r="AO43" s="11">
        <v>51.283271932490351</v>
      </c>
      <c r="AP43" s="11">
        <v>151.73248071019586</v>
      </c>
      <c r="AQ43" s="11">
        <v>106.50845658904902</v>
      </c>
      <c r="AR43" s="11">
        <v>45.761747005867726</v>
      </c>
      <c r="AS43" s="11">
        <v>127.66029230120074</v>
      </c>
      <c r="AT43" s="11">
        <v>50.837136965065142</v>
      </c>
      <c r="AU43" s="11">
        <v>70.111870403799998</v>
      </c>
      <c r="AV43" s="11">
        <v>72.076410922817814</v>
      </c>
      <c r="AW43" s="11">
        <v>58.000802043600643</v>
      </c>
      <c r="AX43" s="11">
        <v>56.419329041018507</v>
      </c>
      <c r="AY43" s="11">
        <v>37.439425287376991</v>
      </c>
      <c r="AZ43" s="12">
        <v>105.20102184581997</v>
      </c>
    </row>
    <row r="44" spans="2:52" x14ac:dyDescent="0.35">
      <c r="B44" s="9">
        <v>41</v>
      </c>
      <c r="C44" s="11">
        <v>82.10189149590714</v>
      </c>
      <c r="D44" s="11">
        <v>70.225107727561237</v>
      </c>
      <c r="E44" s="11">
        <v>102.67323842949133</v>
      </c>
      <c r="F44" s="11">
        <v>95.379916284238334</v>
      </c>
      <c r="G44" s="11">
        <v>37.751131487634218</v>
      </c>
      <c r="H44" s="11">
        <v>75.828370210046174</v>
      </c>
      <c r="I44" s="11">
        <v>48.30751399364086</v>
      </c>
      <c r="J44" s="11">
        <v>37.710263468137839</v>
      </c>
      <c r="K44" s="11">
        <v>44.364626561925597</v>
      </c>
      <c r="L44" s="11">
        <v>55.942733794268605</v>
      </c>
      <c r="M44" s="11">
        <v>48.481168716218249</v>
      </c>
      <c r="N44" s="11">
        <v>74.393292015200615</v>
      </c>
      <c r="O44" s="11">
        <v>48.571327519203656</v>
      </c>
      <c r="P44" s="11">
        <v>96.597089604817938</v>
      </c>
      <c r="Q44" s="11">
        <v>107.57210534191533</v>
      </c>
      <c r="R44" s="11">
        <v>49.38990609063972</v>
      </c>
      <c r="S44" s="11">
        <v>58.251770721576477</v>
      </c>
      <c r="T44" s="11">
        <v>81.398407078020568</v>
      </c>
      <c r="U44" s="11">
        <v>78.558867448096137</v>
      </c>
      <c r="V44" s="11">
        <v>51.276166528391862</v>
      </c>
      <c r="W44" s="11">
        <v>45.140387331360813</v>
      </c>
      <c r="X44" s="11">
        <v>147.98503137449347</v>
      </c>
      <c r="Y44" s="11">
        <v>86.41354517687472</v>
      </c>
      <c r="Z44" s="11">
        <v>53.825927514046796</v>
      </c>
      <c r="AA44" s="11">
        <v>66.0000591942932</v>
      </c>
      <c r="AB44" s="11">
        <v>53.231499202675742</v>
      </c>
      <c r="AC44" s="11">
        <v>92.842998412837531</v>
      </c>
      <c r="AD44" s="11">
        <v>70.030195198032459</v>
      </c>
      <c r="AE44" s="11">
        <v>33.070565672601163</v>
      </c>
      <c r="AF44" s="11">
        <v>96.46951110234059</v>
      </c>
      <c r="AG44" s="11">
        <v>91.605724942320634</v>
      </c>
      <c r="AH44" s="11">
        <v>65.613583648345625</v>
      </c>
      <c r="AI44" s="11">
        <v>39.136541193038468</v>
      </c>
      <c r="AJ44" s="11">
        <v>75.033356952492284</v>
      </c>
      <c r="AK44" s="11">
        <v>125.490024249717</v>
      </c>
      <c r="AL44" s="11">
        <v>73.297261962175241</v>
      </c>
      <c r="AM44" s="11">
        <v>88.079936536840307</v>
      </c>
      <c r="AN44" s="11">
        <v>37.930787778065245</v>
      </c>
      <c r="AO44" s="11">
        <v>55.225404208675833</v>
      </c>
      <c r="AP44" s="11">
        <v>55.139427152454878</v>
      </c>
      <c r="AQ44" s="11">
        <v>80.566279233351466</v>
      </c>
      <c r="AR44" s="11">
        <v>50.12391657892168</v>
      </c>
      <c r="AS44" s="11">
        <v>95.247327125806933</v>
      </c>
      <c r="AT44" s="11">
        <v>37.671144902523395</v>
      </c>
      <c r="AU44" s="11">
        <v>46.786190592420802</v>
      </c>
      <c r="AV44" s="11">
        <v>77.460363262838314</v>
      </c>
      <c r="AW44" s="11">
        <v>46.222314848113975</v>
      </c>
      <c r="AX44" s="11">
        <v>83.23857079898626</v>
      </c>
      <c r="AY44" s="11">
        <v>103.94398645916624</v>
      </c>
      <c r="AZ44" s="12">
        <v>39.898896291069512</v>
      </c>
    </row>
    <row r="45" spans="2:52" x14ac:dyDescent="0.35">
      <c r="B45" s="9">
        <v>42</v>
      </c>
      <c r="C45" s="11">
        <v>185.03125666744785</v>
      </c>
      <c r="D45" s="11">
        <v>57.145779049787905</v>
      </c>
      <c r="E45" s="11">
        <v>74.645369891792043</v>
      </c>
      <c r="F45" s="11">
        <v>52.013491697035462</v>
      </c>
      <c r="G45" s="11">
        <v>92.158968843124569</v>
      </c>
      <c r="H45" s="11">
        <v>71.792700695755698</v>
      </c>
      <c r="I45" s="11">
        <v>84.895669280032536</v>
      </c>
      <c r="J45" s="11">
        <v>56.313107626024291</v>
      </c>
      <c r="K45" s="11">
        <v>108.75211598675189</v>
      </c>
      <c r="L45" s="11">
        <v>125.37942094379366</v>
      </c>
      <c r="M45" s="11">
        <v>80.259572255632008</v>
      </c>
      <c r="N45" s="11">
        <v>156.13094356289898</v>
      </c>
      <c r="O45" s="11">
        <v>107.35181288720922</v>
      </c>
      <c r="P45" s="11">
        <v>100.63775723246347</v>
      </c>
      <c r="Q45" s="11">
        <v>93.546695202730817</v>
      </c>
      <c r="R45" s="11">
        <v>115.26151556761967</v>
      </c>
      <c r="S45" s="11">
        <v>133.43251326718743</v>
      </c>
      <c r="T45" s="11">
        <v>62.447655376543587</v>
      </c>
      <c r="U45" s="11">
        <v>50.250061605890274</v>
      </c>
      <c r="V45" s="11">
        <v>79.705158874663383</v>
      </c>
      <c r="W45" s="11">
        <v>55.601119274382079</v>
      </c>
      <c r="X45" s="11">
        <v>39.845461758445005</v>
      </c>
      <c r="Y45" s="11">
        <v>41.946117995622409</v>
      </c>
      <c r="Z45" s="11">
        <v>65.309429622481147</v>
      </c>
      <c r="AA45" s="11">
        <v>70.045726290103403</v>
      </c>
      <c r="AB45" s="11">
        <v>179.07746311570102</v>
      </c>
      <c r="AC45" s="11">
        <v>69.627374347739647</v>
      </c>
      <c r="AD45" s="11">
        <v>51.185586708641893</v>
      </c>
      <c r="AE45" s="11">
        <v>88.240008787734581</v>
      </c>
      <c r="AF45" s="11">
        <v>86.369464251040228</v>
      </c>
      <c r="AG45" s="11">
        <v>31.576035177110011</v>
      </c>
      <c r="AH45" s="11">
        <v>44.805373935569683</v>
      </c>
      <c r="AI45" s="11">
        <v>60.281244468294297</v>
      </c>
      <c r="AJ45" s="11">
        <v>89.328696673504638</v>
      </c>
      <c r="AK45" s="11">
        <v>70.037512669723213</v>
      </c>
      <c r="AL45" s="11">
        <v>43.410012864139574</v>
      </c>
      <c r="AM45" s="11">
        <v>50.562481679234786</v>
      </c>
      <c r="AN45" s="11">
        <v>47.88124076479329</v>
      </c>
      <c r="AO45" s="11">
        <v>77.85871378739057</v>
      </c>
      <c r="AP45" s="11">
        <v>85.058442094812264</v>
      </c>
      <c r="AQ45" s="11">
        <v>71.54572616199863</v>
      </c>
      <c r="AR45" s="11">
        <v>46.548536370264308</v>
      </c>
      <c r="AS45" s="11">
        <v>46.859549872312016</v>
      </c>
      <c r="AT45" s="11">
        <v>29.228344354252329</v>
      </c>
      <c r="AU45" s="11">
        <v>75.820182466311536</v>
      </c>
      <c r="AV45" s="11">
        <v>75.612183115741388</v>
      </c>
      <c r="AW45" s="11">
        <v>41.647998645433894</v>
      </c>
      <c r="AX45" s="11">
        <v>57.937687523603451</v>
      </c>
      <c r="AY45" s="11">
        <v>70.879765903384452</v>
      </c>
      <c r="AZ45" s="12">
        <v>30.441113448894484</v>
      </c>
    </row>
    <row r="46" spans="2:52" x14ac:dyDescent="0.35">
      <c r="B46" s="9">
        <v>43</v>
      </c>
      <c r="C46" s="11">
        <v>288.52138320339469</v>
      </c>
      <c r="D46" s="11">
        <v>62.157492930881524</v>
      </c>
      <c r="E46" s="11">
        <v>203.81308637363364</v>
      </c>
      <c r="F46" s="11">
        <v>71.971314979584193</v>
      </c>
      <c r="G46" s="11">
        <v>55.136949366328935</v>
      </c>
      <c r="H46" s="11">
        <v>107.00531144500229</v>
      </c>
      <c r="I46" s="11">
        <v>83.401066025331644</v>
      </c>
      <c r="J46" s="11">
        <v>53.235551933240622</v>
      </c>
      <c r="K46" s="11">
        <v>49.608803384695278</v>
      </c>
      <c r="L46" s="11">
        <v>125.27393045939563</v>
      </c>
      <c r="M46" s="11">
        <v>37.241048860819234</v>
      </c>
      <c r="N46" s="11">
        <v>37.83750124729535</v>
      </c>
      <c r="O46" s="11">
        <v>64.590993103150879</v>
      </c>
      <c r="P46" s="11">
        <v>84.548211525356109</v>
      </c>
      <c r="Q46" s="11">
        <v>89.415811224046649</v>
      </c>
      <c r="R46" s="11">
        <v>63.934910937353536</v>
      </c>
      <c r="S46" s="11">
        <v>72.692747561273805</v>
      </c>
      <c r="T46" s="11">
        <v>163.71939235594937</v>
      </c>
      <c r="U46" s="11">
        <v>97.710995362002194</v>
      </c>
      <c r="V46" s="11">
        <v>179.80894337163812</v>
      </c>
      <c r="W46" s="11">
        <v>71.835319645485257</v>
      </c>
      <c r="X46" s="11">
        <v>49.013372563609302</v>
      </c>
      <c r="Y46" s="11">
        <v>69.764902371842197</v>
      </c>
      <c r="Z46" s="11">
        <v>59.780829053148892</v>
      </c>
      <c r="AA46" s="11">
        <v>74.197015477544582</v>
      </c>
      <c r="AB46" s="11">
        <v>57.752786817287671</v>
      </c>
      <c r="AC46" s="11">
        <v>56.023312963480436</v>
      </c>
      <c r="AD46" s="11">
        <v>87.667192801252085</v>
      </c>
      <c r="AE46" s="11">
        <v>65.078282452954355</v>
      </c>
      <c r="AF46" s="11">
        <v>52.449686418021159</v>
      </c>
      <c r="AG46" s="11">
        <v>33.011436632533687</v>
      </c>
      <c r="AH46" s="11">
        <v>45.109908568507812</v>
      </c>
      <c r="AI46" s="11">
        <v>34.475898960762237</v>
      </c>
      <c r="AJ46" s="11">
        <v>62.113264060669842</v>
      </c>
      <c r="AK46" s="11">
        <v>32.306461349622438</v>
      </c>
      <c r="AL46" s="11">
        <v>46.99770971854808</v>
      </c>
      <c r="AM46" s="11">
        <v>46.712204793707585</v>
      </c>
      <c r="AN46" s="11">
        <v>41.929967248630767</v>
      </c>
      <c r="AO46" s="11">
        <v>107.66299818580775</v>
      </c>
      <c r="AP46" s="11">
        <v>63.335191487927752</v>
      </c>
      <c r="AQ46" s="11">
        <v>92.762738603506222</v>
      </c>
      <c r="AR46" s="11">
        <v>39.063616976203853</v>
      </c>
      <c r="AS46" s="11">
        <v>71.045370943601313</v>
      </c>
      <c r="AT46" s="11">
        <v>48.172968197476123</v>
      </c>
      <c r="AU46" s="11">
        <v>44.700056700610325</v>
      </c>
      <c r="AV46" s="11">
        <v>41.579240244897171</v>
      </c>
      <c r="AW46" s="11">
        <v>64.670846155452367</v>
      </c>
      <c r="AX46" s="11">
        <v>52.621523678500409</v>
      </c>
      <c r="AY46" s="11">
        <v>43.02484369824721</v>
      </c>
      <c r="AZ46" s="12">
        <v>57.739476725464748</v>
      </c>
    </row>
    <row r="47" spans="2:52" x14ac:dyDescent="0.35">
      <c r="B47" s="9">
        <v>44</v>
      </c>
      <c r="C47" s="11">
        <v>250.04676665961941</v>
      </c>
      <c r="D47" s="11">
        <v>70.608745488263565</v>
      </c>
      <c r="E47" s="11">
        <v>42.160833223880736</v>
      </c>
      <c r="F47" s="11">
        <v>69.337682750961193</v>
      </c>
      <c r="G47" s="11">
        <v>104.28517289735565</v>
      </c>
      <c r="H47" s="11">
        <v>38.050687120787956</v>
      </c>
      <c r="I47" s="11">
        <v>69.672376637374754</v>
      </c>
      <c r="J47" s="11">
        <v>95.930032922396165</v>
      </c>
      <c r="K47" s="11">
        <v>56.068790472643343</v>
      </c>
      <c r="L47" s="11">
        <v>128.19355911351317</v>
      </c>
      <c r="M47" s="11">
        <v>60.771840323345515</v>
      </c>
      <c r="N47" s="11">
        <v>98.591489249539251</v>
      </c>
      <c r="O47" s="11">
        <v>49.683724760384727</v>
      </c>
      <c r="P47" s="11">
        <v>79.018850717731382</v>
      </c>
      <c r="Q47" s="11">
        <v>49.032319744613197</v>
      </c>
      <c r="R47" s="11">
        <v>136.80756592476075</v>
      </c>
      <c r="S47" s="11">
        <v>57.657099980702526</v>
      </c>
      <c r="T47" s="11">
        <v>46.84650629583011</v>
      </c>
      <c r="U47" s="11">
        <v>221.33713315929486</v>
      </c>
      <c r="V47" s="11">
        <v>60.664475603066485</v>
      </c>
      <c r="W47" s="11">
        <v>43.920834392745711</v>
      </c>
      <c r="X47" s="11">
        <v>71.60246303446533</v>
      </c>
      <c r="Y47" s="11">
        <v>99.112695176350272</v>
      </c>
      <c r="Z47" s="11">
        <v>93.639194523058194</v>
      </c>
      <c r="AA47" s="11">
        <v>67.728158543067622</v>
      </c>
      <c r="AB47" s="11">
        <v>65.860666304411325</v>
      </c>
      <c r="AC47" s="11">
        <v>63.197565904215182</v>
      </c>
      <c r="AD47" s="11">
        <v>63.801300250208044</v>
      </c>
      <c r="AE47" s="11">
        <v>78.214534479773917</v>
      </c>
      <c r="AF47" s="11">
        <v>35.17543799610845</v>
      </c>
      <c r="AG47" s="11">
        <v>52.17368653068494</v>
      </c>
      <c r="AH47" s="11">
        <v>89.521668442225092</v>
      </c>
      <c r="AI47" s="11">
        <v>49.643538342985899</v>
      </c>
      <c r="AJ47" s="11">
        <v>122.51004775969147</v>
      </c>
      <c r="AK47" s="11">
        <v>31.61317929009876</v>
      </c>
      <c r="AL47" s="11">
        <v>34.644008348289667</v>
      </c>
      <c r="AM47" s="11">
        <v>81.337708868827917</v>
      </c>
      <c r="AN47" s="11">
        <v>91.877731315476623</v>
      </c>
      <c r="AO47" s="11">
        <v>75.671911137517043</v>
      </c>
      <c r="AP47" s="11">
        <v>47.036944025819025</v>
      </c>
      <c r="AQ47" s="11">
        <v>61.448609611474751</v>
      </c>
      <c r="AR47" s="11">
        <v>63.541550548872642</v>
      </c>
      <c r="AS47" s="11">
        <v>52.315756690422518</v>
      </c>
      <c r="AT47" s="11">
        <v>47.145186223814534</v>
      </c>
      <c r="AU47" s="11">
        <v>95.446161288830339</v>
      </c>
      <c r="AV47" s="11">
        <v>29.104733029230843</v>
      </c>
      <c r="AW47" s="11">
        <v>59.670965415220266</v>
      </c>
      <c r="AX47" s="11">
        <v>46.20148155007535</v>
      </c>
      <c r="AY47" s="11">
        <v>69.82582510328767</v>
      </c>
      <c r="AZ47" s="12">
        <v>41.572077613434232</v>
      </c>
    </row>
    <row r="48" spans="2:52" x14ac:dyDescent="0.35">
      <c r="B48" s="9">
        <v>45</v>
      </c>
      <c r="C48" s="11">
        <v>47.409628459728964</v>
      </c>
      <c r="D48" s="11">
        <v>55.224590412026338</v>
      </c>
      <c r="E48" s="11">
        <v>58.19506202018313</v>
      </c>
      <c r="F48" s="11">
        <v>74.380767378076982</v>
      </c>
      <c r="G48" s="11">
        <v>75.31505793872779</v>
      </c>
      <c r="H48" s="11">
        <v>111.14648735046585</v>
      </c>
      <c r="I48" s="11">
        <v>57.1993129629573</v>
      </c>
      <c r="J48" s="11">
        <v>80.437481169359984</v>
      </c>
      <c r="K48" s="11">
        <v>76.852923164553388</v>
      </c>
      <c r="L48" s="11">
        <v>52.558718345501596</v>
      </c>
      <c r="M48" s="11">
        <v>52.623315051068644</v>
      </c>
      <c r="N48" s="11">
        <v>171.76245013939834</v>
      </c>
      <c r="O48" s="11">
        <v>52.060259517510687</v>
      </c>
      <c r="P48" s="11">
        <v>57.530213590646888</v>
      </c>
      <c r="Q48" s="11">
        <v>55.108140672926076</v>
      </c>
      <c r="R48" s="11">
        <v>62.736970423277491</v>
      </c>
      <c r="S48" s="11">
        <v>120.6613080303391</v>
      </c>
      <c r="T48" s="11">
        <v>41.955769875015569</v>
      </c>
      <c r="U48" s="11">
        <v>83.381244785847173</v>
      </c>
      <c r="V48" s="11">
        <v>55.064130394255329</v>
      </c>
      <c r="W48" s="11">
        <v>46.843456854759239</v>
      </c>
      <c r="X48" s="11">
        <v>50.391775521060666</v>
      </c>
      <c r="Y48" s="11">
        <v>129.53379379511958</v>
      </c>
      <c r="Z48" s="11">
        <v>52.271920339407181</v>
      </c>
      <c r="AA48" s="11">
        <v>52.498156726500675</v>
      </c>
      <c r="AB48" s="11">
        <v>117.04911993391789</v>
      </c>
      <c r="AC48" s="11">
        <v>122.77137125711764</v>
      </c>
      <c r="AD48" s="11">
        <v>62.430077928009993</v>
      </c>
      <c r="AE48" s="11">
        <v>49.704072791762322</v>
      </c>
      <c r="AF48" s="11">
        <v>104.19571105744616</v>
      </c>
      <c r="AG48" s="11">
        <v>64.150229979579393</v>
      </c>
      <c r="AH48" s="11">
        <v>49.796271396075333</v>
      </c>
      <c r="AI48" s="11">
        <v>57.386604155654979</v>
      </c>
      <c r="AJ48" s="11">
        <v>56.892772614927594</v>
      </c>
      <c r="AK48" s="11">
        <v>102.34294560937361</v>
      </c>
      <c r="AL48" s="11">
        <v>64.189614770486713</v>
      </c>
      <c r="AM48" s="11">
        <v>111.82695699454784</v>
      </c>
      <c r="AN48" s="11">
        <v>44.533050984493023</v>
      </c>
      <c r="AO48" s="11">
        <v>69.262643695064313</v>
      </c>
      <c r="AP48" s="11">
        <v>142.01184946922777</v>
      </c>
      <c r="AQ48" s="11">
        <v>35.093982224278193</v>
      </c>
      <c r="AR48" s="11">
        <v>94.551588910815369</v>
      </c>
      <c r="AS48" s="11">
        <v>33.829319682912192</v>
      </c>
      <c r="AT48" s="11">
        <v>44.245628938951619</v>
      </c>
      <c r="AU48" s="11">
        <v>62.904056013494838</v>
      </c>
      <c r="AV48" s="11">
        <v>72.438984341857463</v>
      </c>
      <c r="AW48" s="11">
        <v>40.522029998983584</v>
      </c>
      <c r="AX48" s="11">
        <v>87.784694765491125</v>
      </c>
      <c r="AY48" s="11">
        <v>39.355392523494615</v>
      </c>
      <c r="AZ48" s="12">
        <v>74.304066754421228</v>
      </c>
    </row>
    <row r="49" spans="2:52" x14ac:dyDescent="0.35">
      <c r="B49" s="9">
        <v>46</v>
      </c>
      <c r="C49" s="11">
        <v>85.008709517322927</v>
      </c>
      <c r="D49" s="11">
        <v>62.853428094086723</v>
      </c>
      <c r="E49" s="11">
        <v>71.074827585874644</v>
      </c>
      <c r="F49" s="11">
        <v>87.456060540147419</v>
      </c>
      <c r="G49" s="11">
        <v>80.556166687738866</v>
      </c>
      <c r="H49" s="11">
        <v>76.560058098996791</v>
      </c>
      <c r="I49" s="11">
        <v>104.7217137160732</v>
      </c>
      <c r="J49" s="11">
        <v>68.362546394751163</v>
      </c>
      <c r="K49" s="11">
        <v>39.804362899246094</v>
      </c>
      <c r="L49" s="11">
        <v>58.972210828587407</v>
      </c>
      <c r="M49" s="11">
        <v>88.864113746115464</v>
      </c>
      <c r="N49" s="11">
        <v>55.400843850783176</v>
      </c>
      <c r="O49" s="11">
        <v>72.968029824329051</v>
      </c>
      <c r="P49" s="11">
        <v>89.255335605997715</v>
      </c>
      <c r="Q49" s="11">
        <v>72.105818884993212</v>
      </c>
      <c r="R49" s="11">
        <v>36.162649305997981</v>
      </c>
      <c r="S49" s="11">
        <v>84.835082630075036</v>
      </c>
      <c r="T49" s="11">
        <v>133.24235514497818</v>
      </c>
      <c r="U49" s="11">
        <v>96.740350049054953</v>
      </c>
      <c r="V49" s="11">
        <v>38.263682337340526</v>
      </c>
      <c r="W49" s="11">
        <v>73.114461837077002</v>
      </c>
      <c r="X49" s="11">
        <v>48.66371095823164</v>
      </c>
      <c r="Y49" s="11">
        <v>100.18486923009458</v>
      </c>
      <c r="Z49" s="11">
        <v>112.1995992541807</v>
      </c>
      <c r="AA49" s="11">
        <v>44.096356800550303</v>
      </c>
      <c r="AB49" s="11">
        <v>65.102864048669261</v>
      </c>
      <c r="AC49" s="11">
        <v>131.52653824482778</v>
      </c>
      <c r="AD49" s="11">
        <v>65.476675522835649</v>
      </c>
      <c r="AE49" s="11">
        <v>128.37939766225742</v>
      </c>
      <c r="AF49" s="11">
        <v>64.66920798755821</v>
      </c>
      <c r="AG49" s="11">
        <v>71.148778465259895</v>
      </c>
      <c r="AH49" s="11">
        <v>75.324485226240213</v>
      </c>
      <c r="AI49" s="11">
        <v>98.542657249319035</v>
      </c>
      <c r="AJ49" s="11">
        <v>65.75535268734275</v>
      </c>
      <c r="AK49" s="11">
        <v>62.498282973689925</v>
      </c>
      <c r="AL49" s="11">
        <v>50.078558444458849</v>
      </c>
      <c r="AM49" s="11">
        <v>91.403792236121774</v>
      </c>
      <c r="AN49" s="11">
        <v>141.27315179210268</v>
      </c>
      <c r="AO49" s="11">
        <v>93.393534807377932</v>
      </c>
      <c r="AP49" s="11">
        <v>102.49515899429042</v>
      </c>
      <c r="AQ49" s="11">
        <v>94.239547187037644</v>
      </c>
      <c r="AR49" s="11">
        <v>40.358367798308151</v>
      </c>
      <c r="AS49" s="11">
        <v>87.331910339056279</v>
      </c>
      <c r="AT49" s="11">
        <v>82.82394303919007</v>
      </c>
      <c r="AU49" s="11">
        <v>37.591811435596362</v>
      </c>
      <c r="AV49" s="11">
        <v>74.631923552766025</v>
      </c>
      <c r="AW49" s="11">
        <v>36.480010555620517</v>
      </c>
      <c r="AX49" s="11">
        <v>40.254908617480488</v>
      </c>
      <c r="AY49" s="11">
        <v>49.331365042879042</v>
      </c>
      <c r="AZ49" s="12">
        <v>41.776823672665394</v>
      </c>
    </row>
    <row r="50" spans="2:52" x14ac:dyDescent="0.35">
      <c r="B50" s="9">
        <v>47</v>
      </c>
      <c r="C50" s="11">
        <v>145.30759265982431</v>
      </c>
      <c r="D50" s="11">
        <v>72.20833658094287</v>
      </c>
      <c r="E50" s="11">
        <v>106.87033283144743</v>
      </c>
      <c r="F50" s="11">
        <v>62.524894445370407</v>
      </c>
      <c r="G50" s="11">
        <v>82.053588620078685</v>
      </c>
      <c r="H50" s="11">
        <v>79.064762540624415</v>
      </c>
      <c r="I50" s="11">
        <v>74.997269050174751</v>
      </c>
      <c r="J50" s="11">
        <v>57.632307378669182</v>
      </c>
      <c r="K50" s="11">
        <v>48.306003907565554</v>
      </c>
      <c r="L50" s="11">
        <v>86.139787868928792</v>
      </c>
      <c r="M50" s="11">
        <v>56.377737030293794</v>
      </c>
      <c r="N50" s="11">
        <v>31.806137232193912</v>
      </c>
      <c r="O50" s="11">
        <v>54.98972727714883</v>
      </c>
      <c r="P50" s="11">
        <v>106.80607766289286</v>
      </c>
      <c r="Q50" s="11">
        <v>61.835379126483545</v>
      </c>
      <c r="R50" s="11">
        <v>78.319960711301562</v>
      </c>
      <c r="S50" s="11">
        <v>36.270341937199781</v>
      </c>
      <c r="T50" s="11">
        <v>43.753249655539754</v>
      </c>
      <c r="U50" s="11">
        <v>52.422371194507399</v>
      </c>
      <c r="V50" s="11">
        <v>77.31893310209243</v>
      </c>
      <c r="W50" s="11">
        <v>41.687401320709959</v>
      </c>
      <c r="X50" s="11">
        <v>63.679920630382206</v>
      </c>
      <c r="Y50" s="11">
        <v>75.213836648836207</v>
      </c>
      <c r="Z50" s="11">
        <v>58.738628906243761</v>
      </c>
      <c r="AA50" s="11">
        <v>48.108891315899037</v>
      </c>
      <c r="AB50" s="11">
        <v>54.900075743297677</v>
      </c>
      <c r="AC50" s="11">
        <v>73.320289745111978</v>
      </c>
      <c r="AD50" s="11">
        <v>70.962660511407066</v>
      </c>
      <c r="AE50" s="11">
        <v>69.574967537666524</v>
      </c>
      <c r="AF50" s="11">
        <v>55.229318355050985</v>
      </c>
      <c r="AG50" s="11">
        <v>56.611212660086061</v>
      </c>
      <c r="AH50" s="11">
        <v>57.651416032165265</v>
      </c>
      <c r="AI50" s="11">
        <v>77.259425647824131</v>
      </c>
      <c r="AJ50" s="11">
        <v>126.66679306340481</v>
      </c>
      <c r="AK50" s="11">
        <v>61.606952408406514</v>
      </c>
      <c r="AL50" s="11">
        <v>44.947267544736512</v>
      </c>
      <c r="AM50" s="11">
        <v>73.766283197178097</v>
      </c>
      <c r="AN50" s="11">
        <v>42.144276715435126</v>
      </c>
      <c r="AO50" s="11">
        <v>31.933299451288395</v>
      </c>
      <c r="AP50" s="11">
        <v>46.022256497519336</v>
      </c>
      <c r="AQ50" s="11">
        <v>47.266198082034315</v>
      </c>
      <c r="AR50" s="11">
        <v>57.84417024098591</v>
      </c>
      <c r="AS50" s="11">
        <v>61.181953857626688</v>
      </c>
      <c r="AT50" s="11">
        <v>71.774691494388591</v>
      </c>
      <c r="AU50" s="11">
        <v>62.814225643564015</v>
      </c>
      <c r="AV50" s="11">
        <v>37.266690558304546</v>
      </c>
      <c r="AW50" s="11">
        <v>51.340593104613404</v>
      </c>
      <c r="AX50" s="11">
        <v>57.647025155723099</v>
      </c>
      <c r="AY50" s="11">
        <v>49.683174125510625</v>
      </c>
      <c r="AZ50" s="12">
        <v>33.058430769093299</v>
      </c>
    </row>
    <row r="51" spans="2:52" x14ac:dyDescent="0.35">
      <c r="B51" s="9">
        <v>48</v>
      </c>
      <c r="C51" s="11">
        <v>58.227106063229016</v>
      </c>
      <c r="D51" s="11">
        <v>180.68990552937029</v>
      </c>
      <c r="E51" s="11">
        <v>74.632644104949406</v>
      </c>
      <c r="F51" s="11">
        <v>130.28569756084954</v>
      </c>
      <c r="G51" s="11">
        <v>83.730595146683072</v>
      </c>
      <c r="H51" s="11">
        <v>42.149153813344128</v>
      </c>
      <c r="I51" s="11">
        <v>47.940796106723695</v>
      </c>
      <c r="J51" s="11">
        <v>92.74393744956943</v>
      </c>
      <c r="K51" s="11">
        <v>153.11719311486576</v>
      </c>
      <c r="L51" s="11">
        <v>49.347412431049769</v>
      </c>
      <c r="M51" s="11">
        <v>129.95340965829917</v>
      </c>
      <c r="N51" s="11">
        <v>48.144512432639694</v>
      </c>
      <c r="O51" s="11">
        <v>166.87313497889926</v>
      </c>
      <c r="P51" s="11">
        <v>63.931724642407531</v>
      </c>
      <c r="Q51" s="11">
        <v>38.019688306911817</v>
      </c>
      <c r="R51" s="11">
        <v>87.320271317183384</v>
      </c>
      <c r="S51" s="11">
        <v>55.537912522765694</v>
      </c>
      <c r="T51" s="11">
        <v>47.315555828253949</v>
      </c>
      <c r="U51" s="11">
        <v>54.633398979523193</v>
      </c>
      <c r="V51" s="11">
        <v>114.26505222916227</v>
      </c>
      <c r="W51" s="11">
        <v>45.799777852102523</v>
      </c>
      <c r="X51" s="11">
        <v>93.036945497024021</v>
      </c>
      <c r="Y51" s="11">
        <v>95.324893080345518</v>
      </c>
      <c r="Z51" s="11">
        <v>111.17485988054258</v>
      </c>
      <c r="AA51" s="11">
        <v>44.502037854015654</v>
      </c>
      <c r="AB51" s="11">
        <v>61.113937026391561</v>
      </c>
      <c r="AC51" s="11">
        <v>138.82676969559392</v>
      </c>
      <c r="AD51" s="11">
        <v>51.34800533853133</v>
      </c>
      <c r="AE51" s="11">
        <v>53.89587590817014</v>
      </c>
      <c r="AF51" s="11">
        <v>55.685076400179867</v>
      </c>
      <c r="AG51" s="11">
        <v>36.138340186201894</v>
      </c>
      <c r="AH51" s="11">
        <v>64.544175829431367</v>
      </c>
      <c r="AI51" s="11">
        <v>67.90614535571666</v>
      </c>
      <c r="AJ51" s="11">
        <v>56.1280491950602</v>
      </c>
      <c r="AK51" s="11">
        <v>59.747902066630637</v>
      </c>
      <c r="AL51" s="11">
        <v>78.687891351533636</v>
      </c>
      <c r="AM51" s="11">
        <v>32.146021142514535</v>
      </c>
      <c r="AN51" s="11">
        <v>82.446943012368635</v>
      </c>
      <c r="AO51" s="11">
        <v>47.5739352068409</v>
      </c>
      <c r="AP51" s="11">
        <v>137.51847658024639</v>
      </c>
      <c r="AQ51" s="11">
        <v>55.707740281169642</v>
      </c>
      <c r="AR51" s="11">
        <v>49.327446623454719</v>
      </c>
      <c r="AS51" s="11">
        <v>49.159176945433153</v>
      </c>
      <c r="AT51" s="11">
        <v>59.257618020960635</v>
      </c>
      <c r="AU51" s="11">
        <v>48.004942307944887</v>
      </c>
      <c r="AV51" s="11">
        <v>42.466348508702545</v>
      </c>
      <c r="AW51" s="11">
        <v>37.965839588276779</v>
      </c>
      <c r="AX51" s="11">
        <v>64.598464549434709</v>
      </c>
      <c r="AY51" s="11">
        <v>123.93443159499486</v>
      </c>
      <c r="AZ51" s="12">
        <v>55.784748815696503</v>
      </c>
    </row>
    <row r="52" spans="2:52" x14ac:dyDescent="0.35">
      <c r="B52" s="9">
        <v>49</v>
      </c>
      <c r="C52" s="11">
        <v>48.409755787943844</v>
      </c>
      <c r="D52" s="11">
        <v>91.811876698953697</v>
      </c>
      <c r="E52" s="11">
        <v>119.50604205838491</v>
      </c>
      <c r="F52" s="11">
        <v>97.831832503032331</v>
      </c>
      <c r="G52" s="11">
        <v>59.55012129651503</v>
      </c>
      <c r="H52" s="11">
        <v>51.475139487088747</v>
      </c>
      <c r="I52" s="11">
        <v>90.476304877470298</v>
      </c>
      <c r="J52" s="11">
        <v>79.357472339876765</v>
      </c>
      <c r="K52" s="11">
        <v>60.083796079658946</v>
      </c>
      <c r="L52" s="11">
        <v>88.399675213854522</v>
      </c>
      <c r="M52" s="11">
        <v>55.654829591243946</v>
      </c>
      <c r="N52" s="11">
        <v>113.74231875281875</v>
      </c>
      <c r="O52" s="11">
        <v>39.374755354599131</v>
      </c>
      <c r="P52" s="11">
        <v>42.590705950035456</v>
      </c>
      <c r="Q52" s="11">
        <v>71.964170720607143</v>
      </c>
      <c r="R52" s="11">
        <v>58.889170431679659</v>
      </c>
      <c r="S52" s="11">
        <v>93.579336987298092</v>
      </c>
      <c r="T52" s="11">
        <v>53.002421693765115</v>
      </c>
      <c r="U52" s="11">
        <v>64.468587289628601</v>
      </c>
      <c r="V52" s="11">
        <v>150.9300009434765</v>
      </c>
      <c r="W52" s="11">
        <v>37.864159109921346</v>
      </c>
      <c r="X52" s="11">
        <v>50.044794392972037</v>
      </c>
      <c r="Y52" s="11">
        <v>93.727955176963903</v>
      </c>
      <c r="Z52" s="11">
        <v>70.061894284840278</v>
      </c>
      <c r="AA52" s="11">
        <v>75.857374029536942</v>
      </c>
      <c r="AB52" s="11">
        <v>44.752071294239478</v>
      </c>
      <c r="AC52" s="11">
        <v>51.370118717577746</v>
      </c>
      <c r="AD52" s="11">
        <v>65.037319413561193</v>
      </c>
      <c r="AE52" s="11">
        <v>53.104061128727686</v>
      </c>
      <c r="AF52" s="11">
        <v>47.213982206549765</v>
      </c>
      <c r="AG52" s="11">
        <v>99.972133399654155</v>
      </c>
      <c r="AH52" s="11">
        <v>35.969026715394726</v>
      </c>
      <c r="AI52" s="11">
        <v>71.938205676351444</v>
      </c>
      <c r="AJ52" s="11">
        <v>132.80698433035471</v>
      </c>
      <c r="AK52" s="11">
        <v>91.610399875929673</v>
      </c>
      <c r="AL52" s="11">
        <v>50.77155833792385</v>
      </c>
      <c r="AM52" s="11">
        <v>58.092817830839174</v>
      </c>
      <c r="AN52" s="11">
        <v>47.82150456758238</v>
      </c>
      <c r="AO52" s="11">
        <v>30.749760946425106</v>
      </c>
      <c r="AP52" s="11">
        <v>46.070970153634804</v>
      </c>
      <c r="AQ52" s="11">
        <v>114.09744298120262</v>
      </c>
      <c r="AR52" s="11">
        <v>62.308140400767293</v>
      </c>
      <c r="AS52" s="11">
        <v>50.606564423827891</v>
      </c>
      <c r="AT52" s="11">
        <v>48.120966427052352</v>
      </c>
      <c r="AU52" s="11">
        <v>39.560950601155696</v>
      </c>
      <c r="AV52" s="11">
        <v>73.44431346185128</v>
      </c>
      <c r="AW52" s="11">
        <v>65.338853913313244</v>
      </c>
      <c r="AX52" s="11">
        <v>30.93399449709694</v>
      </c>
      <c r="AY52" s="11">
        <v>64.687803447674867</v>
      </c>
      <c r="AZ52" s="12">
        <v>78.346899816921194</v>
      </c>
    </row>
    <row r="53" spans="2:52" x14ac:dyDescent="0.35">
      <c r="B53" s="9">
        <v>50</v>
      </c>
      <c r="C53" s="11">
        <v>77.391854254571115</v>
      </c>
      <c r="D53" s="11">
        <v>91.576445243335442</v>
      </c>
      <c r="E53" s="11">
        <v>99.790406630714756</v>
      </c>
      <c r="F53" s="11">
        <v>78.065643743770451</v>
      </c>
      <c r="G53" s="11">
        <v>97.561240247637002</v>
      </c>
      <c r="H53" s="11">
        <v>62.201735972955156</v>
      </c>
      <c r="I53" s="11">
        <v>60.906310632672223</v>
      </c>
      <c r="J53" s="11">
        <v>89.769538574845555</v>
      </c>
      <c r="K53" s="11">
        <v>67.611185815338601</v>
      </c>
      <c r="L53" s="11">
        <v>111.00811367300597</v>
      </c>
      <c r="M53" s="11">
        <v>56.135981430935438</v>
      </c>
      <c r="N53" s="11">
        <v>53.406691871538804</v>
      </c>
      <c r="O53" s="11">
        <v>60.562937504172218</v>
      </c>
      <c r="P53" s="11">
        <v>58.35605874801287</v>
      </c>
      <c r="Q53" s="11">
        <v>94.700257797275299</v>
      </c>
      <c r="R53" s="11">
        <v>59.192886719915755</v>
      </c>
      <c r="S53" s="11">
        <v>105.07539760465757</v>
      </c>
      <c r="T53" s="11">
        <v>61.471879711229477</v>
      </c>
      <c r="U53" s="11">
        <v>54.68307192800215</v>
      </c>
      <c r="V53" s="11">
        <v>84.478086315495219</v>
      </c>
      <c r="W53" s="11">
        <v>90.141751071979613</v>
      </c>
      <c r="X53" s="11">
        <v>75.121133982873602</v>
      </c>
      <c r="Y53" s="11">
        <v>55.910577847297475</v>
      </c>
      <c r="Z53" s="11">
        <v>53.145741444061528</v>
      </c>
      <c r="AA53" s="11">
        <v>54.695865255623637</v>
      </c>
      <c r="AB53" s="11">
        <v>67.770807567418899</v>
      </c>
      <c r="AC53" s="11">
        <v>118.65982239197017</v>
      </c>
      <c r="AD53" s="11">
        <v>44.246284620753869</v>
      </c>
      <c r="AE53" s="11">
        <v>50.811861903837304</v>
      </c>
      <c r="AF53" s="11">
        <v>53.363770479015088</v>
      </c>
      <c r="AG53" s="11">
        <v>86.440642479392451</v>
      </c>
      <c r="AH53" s="11">
        <v>55.81405205282298</v>
      </c>
      <c r="AI53" s="11">
        <v>90.047125655619766</v>
      </c>
      <c r="AJ53" s="11">
        <v>94.347800478689408</v>
      </c>
      <c r="AK53" s="11">
        <v>52.375144193946539</v>
      </c>
      <c r="AL53" s="11">
        <v>76.616964764271913</v>
      </c>
      <c r="AM53" s="11">
        <v>60.004326442637932</v>
      </c>
      <c r="AN53" s="11">
        <v>75.474572015733401</v>
      </c>
      <c r="AO53" s="11">
        <v>85.796228045244007</v>
      </c>
      <c r="AP53" s="11">
        <v>89.854470219063785</v>
      </c>
      <c r="AQ53" s="11">
        <v>87.839995149469274</v>
      </c>
      <c r="AR53" s="11">
        <v>40.367103725974808</v>
      </c>
      <c r="AS53" s="11">
        <v>41.699668260353185</v>
      </c>
      <c r="AT53" s="11">
        <v>45.610371526107805</v>
      </c>
      <c r="AU53" s="11">
        <v>129.05322119547066</v>
      </c>
      <c r="AV53" s="11">
        <v>81.643794472949466</v>
      </c>
      <c r="AW53" s="11">
        <v>47.532141981907586</v>
      </c>
      <c r="AX53" s="11">
        <v>110.0526880957477</v>
      </c>
      <c r="AY53" s="11">
        <v>49.557366783329073</v>
      </c>
      <c r="AZ53" s="12">
        <v>78.047569539466096</v>
      </c>
    </row>
    <row r="54" spans="2:52" x14ac:dyDescent="0.35">
      <c r="B54" s="9">
        <v>51</v>
      </c>
      <c r="C54" s="11">
        <v>97.837380994468035</v>
      </c>
      <c r="D54" s="11">
        <v>95.348968988470077</v>
      </c>
      <c r="E54" s="11">
        <v>108.25654949179999</v>
      </c>
      <c r="F54" s="11">
        <v>52.501626785355796</v>
      </c>
      <c r="G54" s="11">
        <v>53.666860032675615</v>
      </c>
      <c r="H54" s="11">
        <v>161.75697933683799</v>
      </c>
      <c r="I54" s="11">
        <v>55.098174254292509</v>
      </c>
      <c r="J54" s="11">
        <v>55.615069900927857</v>
      </c>
      <c r="K54" s="11">
        <v>53.447223710662691</v>
      </c>
      <c r="L54" s="11">
        <v>36.501936995561259</v>
      </c>
      <c r="M54" s="11">
        <v>90.943091938490085</v>
      </c>
      <c r="N54" s="11">
        <v>179.57952447340125</v>
      </c>
      <c r="O54" s="11">
        <v>71.449803648706023</v>
      </c>
      <c r="P54" s="11">
        <v>56.871308753595891</v>
      </c>
      <c r="Q54" s="11">
        <v>43.544541147000665</v>
      </c>
      <c r="R54" s="11">
        <v>69.968105035260351</v>
      </c>
      <c r="S54" s="11">
        <v>96.794227611278586</v>
      </c>
      <c r="T54" s="11">
        <v>57.786886868255579</v>
      </c>
      <c r="U54" s="11">
        <v>116.5452245873323</v>
      </c>
      <c r="V54" s="11">
        <v>37.337406866501638</v>
      </c>
      <c r="W54" s="11">
        <v>63.139474436278689</v>
      </c>
      <c r="X54" s="11">
        <v>79.570879803892538</v>
      </c>
      <c r="Y54" s="11">
        <v>71.66068158905108</v>
      </c>
      <c r="Z54" s="11">
        <v>89.095830074072111</v>
      </c>
      <c r="AA54" s="11">
        <v>44.078670643404344</v>
      </c>
      <c r="AB54" s="11">
        <v>112.98349473704855</v>
      </c>
      <c r="AC54" s="11">
        <v>68.707794075276908</v>
      </c>
      <c r="AD54" s="11">
        <v>35.274818356070739</v>
      </c>
      <c r="AE54" s="11">
        <v>80.445543091265691</v>
      </c>
      <c r="AF54" s="11">
        <v>81.922416663989637</v>
      </c>
      <c r="AG54" s="11">
        <v>116.20181144755465</v>
      </c>
      <c r="AH54" s="11">
        <v>68.242703025639358</v>
      </c>
      <c r="AI54" s="11">
        <v>33.806225735135868</v>
      </c>
      <c r="AJ54" s="11">
        <v>42.720204385485289</v>
      </c>
      <c r="AK54" s="11">
        <v>51.140623885671218</v>
      </c>
      <c r="AL54" s="11">
        <v>28.318442598637294</v>
      </c>
      <c r="AM54" s="11">
        <v>67.629819128339804</v>
      </c>
      <c r="AN54" s="11">
        <v>125.28969161534303</v>
      </c>
      <c r="AO54" s="11">
        <v>98.47767371312051</v>
      </c>
      <c r="AP54" s="11">
        <v>40.958805349138849</v>
      </c>
      <c r="AQ54" s="11">
        <v>61.474216438833722</v>
      </c>
      <c r="AR54" s="11">
        <v>77.463054466601591</v>
      </c>
      <c r="AS54" s="11">
        <v>77.22479128673136</v>
      </c>
      <c r="AT54" s="11">
        <v>48.141693743999085</v>
      </c>
      <c r="AU54" s="11">
        <v>36.853340660481479</v>
      </c>
      <c r="AV54" s="11">
        <v>46.305292284377295</v>
      </c>
      <c r="AW54" s="11">
        <v>85.457571157023636</v>
      </c>
      <c r="AX54" s="11">
        <v>59.662401752504294</v>
      </c>
      <c r="AY54" s="11">
        <v>34.03460821353903</v>
      </c>
      <c r="AZ54" s="12">
        <v>50.809378789905672</v>
      </c>
    </row>
    <row r="55" spans="2:52" x14ac:dyDescent="0.35">
      <c r="B55" s="9">
        <v>52</v>
      </c>
      <c r="C55" s="11">
        <v>54.518630227693819</v>
      </c>
      <c r="D55" s="11">
        <v>50.630740614787285</v>
      </c>
      <c r="E55" s="11">
        <v>45.555576254794694</v>
      </c>
      <c r="F55" s="11">
        <v>94.651343491485733</v>
      </c>
      <c r="G55" s="11">
        <v>106.36025050005105</v>
      </c>
      <c r="H55" s="11">
        <v>53.752812483788063</v>
      </c>
      <c r="I55" s="11">
        <v>36.490272383998501</v>
      </c>
      <c r="J55" s="11">
        <v>59.163396229572541</v>
      </c>
      <c r="K55" s="11">
        <v>118.0048982847066</v>
      </c>
      <c r="L55" s="11">
        <v>46.351184668289882</v>
      </c>
      <c r="M55" s="11">
        <v>69.280123009065832</v>
      </c>
      <c r="N55" s="11">
        <v>76.233968144259592</v>
      </c>
      <c r="O55" s="11">
        <v>73.65191180378541</v>
      </c>
      <c r="P55" s="11">
        <v>77.820669309920802</v>
      </c>
      <c r="Q55" s="11">
        <v>101.74649963515064</v>
      </c>
      <c r="R55" s="11">
        <v>54.33891093415771</v>
      </c>
      <c r="S55" s="11">
        <v>203.54606660504879</v>
      </c>
      <c r="T55" s="11">
        <v>60.60917117848679</v>
      </c>
      <c r="U55" s="11">
        <v>46.770690184667757</v>
      </c>
      <c r="V55" s="11">
        <v>67.482979405685342</v>
      </c>
      <c r="W55" s="11">
        <v>50.951503198026096</v>
      </c>
      <c r="X55" s="11">
        <v>48.031608570985028</v>
      </c>
      <c r="Y55" s="11">
        <v>82.096423834049759</v>
      </c>
      <c r="Z55" s="11">
        <v>72.72897485250256</v>
      </c>
      <c r="AA55" s="11">
        <v>35.789962913827267</v>
      </c>
      <c r="AB55" s="11">
        <v>39.749505058290403</v>
      </c>
      <c r="AC55" s="11">
        <v>54.03346808729939</v>
      </c>
      <c r="AD55" s="11">
        <v>42.333017049613773</v>
      </c>
      <c r="AE55" s="11">
        <v>95.791839505734046</v>
      </c>
      <c r="AF55" s="11">
        <v>74.139105391608737</v>
      </c>
      <c r="AG55" s="11">
        <v>102.99225989788526</v>
      </c>
      <c r="AH55" s="11">
        <v>35.646056116910771</v>
      </c>
      <c r="AI55" s="11">
        <v>38.937708789063159</v>
      </c>
      <c r="AJ55" s="11">
        <v>65.270990107787796</v>
      </c>
      <c r="AK55" s="11">
        <v>90.626279229781943</v>
      </c>
      <c r="AL55" s="11">
        <v>96.294502014791888</v>
      </c>
      <c r="AM55" s="11">
        <v>122.67772681671383</v>
      </c>
      <c r="AN55" s="11">
        <v>56.76290475654482</v>
      </c>
      <c r="AO55" s="11">
        <v>54.557517851241379</v>
      </c>
      <c r="AP55" s="11">
        <v>46.625506909079775</v>
      </c>
      <c r="AQ55" s="11">
        <v>31.201766860077235</v>
      </c>
      <c r="AR55" s="11">
        <v>50.958405407659761</v>
      </c>
      <c r="AS55" s="11">
        <v>51.659331006553892</v>
      </c>
      <c r="AT55" s="11">
        <v>77.58142915898253</v>
      </c>
      <c r="AU55" s="11">
        <v>46.715601373776877</v>
      </c>
      <c r="AV55" s="11">
        <v>143.14006766061661</v>
      </c>
      <c r="AW55" s="11">
        <v>48.502720957796015</v>
      </c>
      <c r="AX55" s="11">
        <v>43.988286683234712</v>
      </c>
      <c r="AY55" s="11">
        <v>45.945716517893615</v>
      </c>
      <c r="AZ55" s="12">
        <v>69.101806614251132</v>
      </c>
    </row>
    <row r="56" spans="2:52" x14ac:dyDescent="0.35">
      <c r="B56" s="9">
        <v>53</v>
      </c>
      <c r="C56" s="11">
        <v>52.857629042993352</v>
      </c>
      <c r="D56" s="11">
        <v>35.480190815553314</v>
      </c>
      <c r="E56" s="11">
        <v>81.10688314694643</v>
      </c>
      <c r="F56" s="11">
        <v>138.61982901986374</v>
      </c>
      <c r="G56" s="11">
        <v>45.298613587716169</v>
      </c>
      <c r="H56" s="11">
        <v>56.739515256428724</v>
      </c>
      <c r="I56" s="11">
        <v>126.4527456165613</v>
      </c>
      <c r="J56" s="11">
        <v>47.426797770026546</v>
      </c>
      <c r="K56" s="11">
        <v>88.693296570778045</v>
      </c>
      <c r="L56" s="11">
        <v>72.358156742113266</v>
      </c>
      <c r="M56" s="11">
        <v>99.100208205359237</v>
      </c>
      <c r="N56" s="11">
        <v>86.529516236976264</v>
      </c>
      <c r="O56" s="11">
        <v>73.120250661667896</v>
      </c>
      <c r="P56" s="11">
        <v>66.852492477541844</v>
      </c>
      <c r="Q56" s="11">
        <v>54.609400554609955</v>
      </c>
      <c r="R56" s="11">
        <v>113.0962194283818</v>
      </c>
      <c r="S56" s="11">
        <v>69.484342971470525</v>
      </c>
      <c r="T56" s="11">
        <v>52.574242448491631</v>
      </c>
      <c r="U56" s="11">
        <v>141.70195103034331</v>
      </c>
      <c r="V56" s="11">
        <v>51.468465642553596</v>
      </c>
      <c r="W56" s="11">
        <v>86.89396758749146</v>
      </c>
      <c r="X56" s="11">
        <v>59.293384367960869</v>
      </c>
      <c r="Y56" s="11">
        <v>95.100082285433118</v>
      </c>
      <c r="Z56" s="11">
        <v>104.1896878395105</v>
      </c>
      <c r="AA56" s="11">
        <v>135.56500327979208</v>
      </c>
      <c r="AB56" s="11">
        <v>39.005580031254254</v>
      </c>
      <c r="AC56" s="11">
        <v>71.528166329080335</v>
      </c>
      <c r="AD56" s="11">
        <v>80.470753465655065</v>
      </c>
      <c r="AE56" s="11">
        <v>53.30041868269798</v>
      </c>
      <c r="AF56" s="11">
        <v>62.85661353518698</v>
      </c>
      <c r="AG56" s="11">
        <v>88.725367662335813</v>
      </c>
      <c r="AH56" s="11">
        <v>52.571792634276406</v>
      </c>
      <c r="AI56" s="11">
        <v>37.462956333628931</v>
      </c>
      <c r="AJ56" s="11">
        <v>28.314631309911203</v>
      </c>
      <c r="AK56" s="11">
        <v>43.437263580111704</v>
      </c>
      <c r="AL56" s="11">
        <v>48.199923326541295</v>
      </c>
      <c r="AM56" s="11">
        <v>41.423930436908449</v>
      </c>
      <c r="AN56" s="11">
        <v>50.919087274834503</v>
      </c>
      <c r="AO56" s="11">
        <v>44.693687031982755</v>
      </c>
      <c r="AP56" s="11">
        <v>68.944336658625772</v>
      </c>
      <c r="AQ56" s="11">
        <v>101.68071716560922</v>
      </c>
      <c r="AR56" s="11">
        <v>94.20653444903725</v>
      </c>
      <c r="AS56" s="11">
        <v>69.395082725777058</v>
      </c>
      <c r="AT56" s="11">
        <v>52.548165435934678</v>
      </c>
      <c r="AU56" s="11">
        <v>46.016516244009075</v>
      </c>
      <c r="AV56" s="11">
        <v>47.272606720812327</v>
      </c>
      <c r="AW56" s="11">
        <v>86.261140372693447</v>
      </c>
      <c r="AX56" s="11">
        <v>46.767598066219513</v>
      </c>
      <c r="AY56" s="11">
        <v>35.603357547852667</v>
      </c>
      <c r="AZ56" s="12">
        <v>48.985498434407702</v>
      </c>
    </row>
    <row r="57" spans="2:52" x14ac:dyDescent="0.35">
      <c r="B57" s="9">
        <v>54</v>
      </c>
      <c r="C57" s="11">
        <v>120.13058121175692</v>
      </c>
      <c r="D57" s="11">
        <v>143.55822987256693</v>
      </c>
      <c r="E57" s="11">
        <v>79.19133564966107</v>
      </c>
      <c r="F57" s="11">
        <v>62.691249239175789</v>
      </c>
      <c r="G57" s="11">
        <v>64.788136230264826</v>
      </c>
      <c r="H57" s="11">
        <v>103.79277097585769</v>
      </c>
      <c r="I57" s="11">
        <v>91.452659927225199</v>
      </c>
      <c r="J57" s="11">
        <v>167.32290804732131</v>
      </c>
      <c r="K57" s="11">
        <v>70.041155341848295</v>
      </c>
      <c r="L57" s="11">
        <v>37.307231454543285</v>
      </c>
      <c r="M57" s="11">
        <v>76.280681064002849</v>
      </c>
      <c r="N57" s="11">
        <v>81.333828985588028</v>
      </c>
      <c r="O57" s="11">
        <v>89.936346688242054</v>
      </c>
      <c r="P57" s="11">
        <v>62.343600644542462</v>
      </c>
      <c r="Q57" s="11">
        <v>114.13039778177315</v>
      </c>
      <c r="R57" s="11">
        <v>69.80397272807177</v>
      </c>
      <c r="S57" s="11">
        <v>66.766971871392073</v>
      </c>
      <c r="T57" s="11">
        <v>156.41718751078912</v>
      </c>
      <c r="U57" s="11">
        <v>60.875634654104623</v>
      </c>
      <c r="V57" s="11">
        <v>54.858936608735043</v>
      </c>
      <c r="W57" s="11">
        <v>72.777116876648861</v>
      </c>
      <c r="X57" s="11">
        <v>71.7460730622754</v>
      </c>
      <c r="Y57" s="11">
        <v>102.05381341084832</v>
      </c>
      <c r="Z57" s="11">
        <v>67.510262054690514</v>
      </c>
      <c r="AA57" s="11">
        <v>44.118723796957525</v>
      </c>
      <c r="AB57" s="11">
        <v>51.886763456467612</v>
      </c>
      <c r="AC57" s="11">
        <v>101.00328410976917</v>
      </c>
      <c r="AD57" s="11">
        <v>36.076034160001804</v>
      </c>
      <c r="AE57" s="11">
        <v>44.684785661416477</v>
      </c>
      <c r="AF57" s="11">
        <v>67.124226599765507</v>
      </c>
      <c r="AG57" s="11">
        <v>33.513445310695253</v>
      </c>
      <c r="AH57" s="11">
        <v>35.427850488117507</v>
      </c>
      <c r="AI57" s="11">
        <v>62.305899484326567</v>
      </c>
      <c r="AJ57" s="11">
        <v>62.687186691156803</v>
      </c>
      <c r="AK57" s="11">
        <v>46.030230490987528</v>
      </c>
      <c r="AL57" s="11">
        <v>60.414024189813446</v>
      </c>
      <c r="AM57" s="11">
        <v>114.24717025180239</v>
      </c>
      <c r="AN57" s="11">
        <v>53.313492825377118</v>
      </c>
      <c r="AO57" s="11">
        <v>60.707735165599928</v>
      </c>
      <c r="AP57" s="11">
        <v>66.967913797066871</v>
      </c>
      <c r="AQ57" s="11">
        <v>52.525240898963951</v>
      </c>
      <c r="AR57" s="11">
        <v>56.370262973697812</v>
      </c>
      <c r="AS57" s="11">
        <v>37.285544181929659</v>
      </c>
      <c r="AT57" s="11">
        <v>27.160102887177747</v>
      </c>
      <c r="AU57" s="11">
        <v>65.805922252653005</v>
      </c>
      <c r="AV57" s="11">
        <v>38.1662935584378</v>
      </c>
      <c r="AW57" s="11">
        <v>92.66096069411293</v>
      </c>
      <c r="AX57" s="11">
        <v>111.90961884939107</v>
      </c>
      <c r="AY57" s="11">
        <v>66.440282539885146</v>
      </c>
      <c r="AZ57" s="12">
        <v>85.832770298562934</v>
      </c>
    </row>
    <row r="58" spans="2:52" x14ac:dyDescent="0.35">
      <c r="B58" s="9">
        <v>55</v>
      </c>
      <c r="C58" s="11">
        <v>76.609281966162555</v>
      </c>
      <c r="D58" s="11">
        <v>62.120326441712429</v>
      </c>
      <c r="E58" s="11">
        <v>122.27921516735847</v>
      </c>
      <c r="F58" s="11">
        <v>213.03856838038286</v>
      </c>
      <c r="G58" s="11">
        <v>69.390016273623957</v>
      </c>
      <c r="H58" s="11">
        <v>38.269311876432411</v>
      </c>
      <c r="I58" s="11">
        <v>50.423771704661135</v>
      </c>
      <c r="J58" s="11">
        <v>66.729689058139897</v>
      </c>
      <c r="K58" s="11">
        <v>85.093911869751196</v>
      </c>
      <c r="L58" s="11">
        <v>61.625178982675102</v>
      </c>
      <c r="M58" s="11">
        <v>82.801916566362294</v>
      </c>
      <c r="N58" s="11">
        <v>59.478073526182499</v>
      </c>
      <c r="O58" s="11">
        <v>61.360968453032385</v>
      </c>
      <c r="P58" s="11">
        <v>49.499379422280988</v>
      </c>
      <c r="Q58" s="11">
        <v>56.905270972058389</v>
      </c>
      <c r="R58" s="11">
        <v>86.29728457658878</v>
      </c>
      <c r="S58" s="11">
        <v>60.701915261661782</v>
      </c>
      <c r="T58" s="11">
        <v>151.72517045661417</v>
      </c>
      <c r="U58" s="11">
        <v>57.295709010149466</v>
      </c>
      <c r="V58" s="11">
        <v>48.822627276520585</v>
      </c>
      <c r="W58" s="11">
        <v>45.461117207844786</v>
      </c>
      <c r="X58" s="11">
        <v>63.5285556638865</v>
      </c>
      <c r="Y58" s="11">
        <v>48.725612928126544</v>
      </c>
      <c r="Z58" s="11">
        <v>102.27472530257475</v>
      </c>
      <c r="AA58" s="11">
        <v>49.820053073989804</v>
      </c>
      <c r="AB58" s="11">
        <v>62.739021373882814</v>
      </c>
      <c r="AC58" s="11">
        <v>117.01718281339581</v>
      </c>
      <c r="AD58" s="11">
        <v>62.802363303717328</v>
      </c>
      <c r="AE58" s="11">
        <v>55.627223816639713</v>
      </c>
      <c r="AF58" s="11">
        <v>36.769985266304971</v>
      </c>
      <c r="AG58" s="11">
        <v>79.713994910758473</v>
      </c>
      <c r="AH58" s="11">
        <v>62.6967960805544</v>
      </c>
      <c r="AI58" s="11">
        <v>118.90764436337645</v>
      </c>
      <c r="AJ58" s="11">
        <v>33.823440536000582</v>
      </c>
      <c r="AK58" s="11">
        <v>194.26132695403976</v>
      </c>
      <c r="AL58" s="11">
        <v>37.265470366235853</v>
      </c>
      <c r="AM58" s="11">
        <v>40.366933281286229</v>
      </c>
      <c r="AN58" s="11">
        <v>57.534972607481031</v>
      </c>
      <c r="AO58" s="11">
        <v>98.812335435841561</v>
      </c>
      <c r="AP58" s="11">
        <v>53.028647571451323</v>
      </c>
      <c r="AQ58" s="11">
        <v>46.592322291007015</v>
      </c>
      <c r="AR58" s="11">
        <v>31.967556216937297</v>
      </c>
      <c r="AS58" s="11">
        <v>80.181116556463266</v>
      </c>
      <c r="AT58" s="11">
        <v>102.39443471865734</v>
      </c>
      <c r="AU58" s="11">
        <v>45.181815787088695</v>
      </c>
      <c r="AV58" s="11">
        <v>46.367401056542654</v>
      </c>
      <c r="AW58" s="11">
        <v>46.455410356938138</v>
      </c>
      <c r="AX58" s="11">
        <v>66.52451258968344</v>
      </c>
      <c r="AY58" s="11">
        <v>88.502615504515376</v>
      </c>
      <c r="AZ58" s="12">
        <v>77.780550967899458</v>
      </c>
    </row>
    <row r="59" spans="2:52" x14ac:dyDescent="0.35">
      <c r="B59" s="9">
        <v>56</v>
      </c>
      <c r="C59" s="11">
        <v>93.686962510788419</v>
      </c>
      <c r="D59" s="11">
        <v>129.28414513429479</v>
      </c>
      <c r="E59" s="11">
        <v>35.197270514636969</v>
      </c>
      <c r="F59" s="11">
        <v>73.220294259764898</v>
      </c>
      <c r="G59" s="11">
        <v>50.719508790776473</v>
      </c>
      <c r="H59" s="11">
        <v>88.086026819457459</v>
      </c>
      <c r="I59" s="11">
        <v>109.31167183487378</v>
      </c>
      <c r="J59" s="11">
        <v>71.245101788215578</v>
      </c>
      <c r="K59" s="11">
        <v>65.535672814373271</v>
      </c>
      <c r="L59" s="11">
        <v>68.526421215907746</v>
      </c>
      <c r="M59" s="11">
        <v>52.567262373921693</v>
      </c>
      <c r="N59" s="11">
        <v>57.196169215618887</v>
      </c>
      <c r="O59" s="11">
        <v>57.032935142267917</v>
      </c>
      <c r="P59" s="11">
        <v>68.732147467675432</v>
      </c>
      <c r="Q59" s="11">
        <v>108.66047588899229</v>
      </c>
      <c r="R59" s="11">
        <v>74.411145268828506</v>
      </c>
      <c r="S59" s="11">
        <v>92.718290283952371</v>
      </c>
      <c r="T59" s="11">
        <v>84.014175643286251</v>
      </c>
      <c r="U59" s="11">
        <v>88.620099196227429</v>
      </c>
      <c r="V59" s="11">
        <v>44.039620296873004</v>
      </c>
      <c r="W59" s="11">
        <v>97.441243736554256</v>
      </c>
      <c r="X59" s="11">
        <v>68.482816730828276</v>
      </c>
      <c r="Y59" s="11">
        <v>57.36264361333108</v>
      </c>
      <c r="Z59" s="11">
        <v>49.872697060103683</v>
      </c>
      <c r="AA59" s="11">
        <v>49.099598127452943</v>
      </c>
      <c r="AB59" s="11">
        <v>65.69449272873662</v>
      </c>
      <c r="AC59" s="11">
        <v>52.387702697564038</v>
      </c>
      <c r="AD59" s="11">
        <v>41.108961722478256</v>
      </c>
      <c r="AE59" s="11">
        <v>80.099355611479893</v>
      </c>
      <c r="AF59" s="11">
        <v>66.268544084149369</v>
      </c>
      <c r="AG59" s="11">
        <v>41.415525112636296</v>
      </c>
      <c r="AH59" s="11">
        <v>41.902798479737307</v>
      </c>
      <c r="AI59" s="11">
        <v>36.769634469953481</v>
      </c>
      <c r="AJ59" s="11">
        <v>63.781628149764806</v>
      </c>
      <c r="AK59" s="11">
        <v>47.999128657064823</v>
      </c>
      <c r="AL59" s="11">
        <v>28.188724286450217</v>
      </c>
      <c r="AM59" s="11">
        <v>67.537165369739512</v>
      </c>
      <c r="AN59" s="11">
        <v>128.45828759784291</v>
      </c>
      <c r="AO59" s="11">
        <v>124.42538795851502</v>
      </c>
      <c r="AP59" s="11">
        <v>76.188732231927148</v>
      </c>
      <c r="AQ59" s="11">
        <v>67.551935325103273</v>
      </c>
      <c r="AR59" s="11">
        <v>48.954481053563107</v>
      </c>
      <c r="AS59" s="11">
        <v>64.114388067193403</v>
      </c>
      <c r="AT59" s="11">
        <v>97.170123985571976</v>
      </c>
      <c r="AU59" s="11">
        <v>55.915366500668625</v>
      </c>
      <c r="AV59" s="11">
        <v>65.999762538007062</v>
      </c>
      <c r="AW59" s="11">
        <v>107.00334896760894</v>
      </c>
      <c r="AX59" s="11">
        <v>87.512966582041471</v>
      </c>
      <c r="AY59" s="11">
        <v>134.27936589581805</v>
      </c>
      <c r="AZ59" s="12">
        <v>71.517314336975645</v>
      </c>
    </row>
    <row r="60" spans="2:52" x14ac:dyDescent="0.35">
      <c r="B60" s="9">
        <v>57</v>
      </c>
      <c r="C60" s="11">
        <v>66.297639455109206</v>
      </c>
      <c r="D60" s="11">
        <v>263.65779809341018</v>
      </c>
      <c r="E60" s="11">
        <v>137.69343283646486</v>
      </c>
      <c r="F60" s="11">
        <v>90.918557244934519</v>
      </c>
      <c r="G60" s="11">
        <v>79.72059831138381</v>
      </c>
      <c r="H60" s="11">
        <v>40.752146873592963</v>
      </c>
      <c r="I60" s="11">
        <v>47.292384972317457</v>
      </c>
      <c r="J60" s="11">
        <v>63.898797943960794</v>
      </c>
      <c r="K60" s="11">
        <v>44.165628130436943</v>
      </c>
      <c r="L60" s="11">
        <v>72.823489322713598</v>
      </c>
      <c r="M60" s="11">
        <v>151.48119559091106</v>
      </c>
      <c r="N60" s="11">
        <v>73.827638773244431</v>
      </c>
      <c r="O60" s="11">
        <v>107.36424873109601</v>
      </c>
      <c r="P60" s="11">
        <v>76.16867277030164</v>
      </c>
      <c r="Q60" s="11">
        <v>57.781543888167974</v>
      </c>
      <c r="R60" s="11">
        <v>71.19988887436979</v>
      </c>
      <c r="S60" s="11">
        <v>96.08076554263657</v>
      </c>
      <c r="T60" s="11">
        <v>83.015875702610202</v>
      </c>
      <c r="U60" s="11">
        <v>116.59538402687672</v>
      </c>
      <c r="V60" s="11">
        <v>88.162217138912382</v>
      </c>
      <c r="W60" s="11">
        <v>54.200770955347721</v>
      </c>
      <c r="X60" s="11">
        <v>50.655887857838735</v>
      </c>
      <c r="Y60" s="11">
        <v>38.570676168851627</v>
      </c>
      <c r="Z60" s="11">
        <v>76.418415319785609</v>
      </c>
      <c r="AA60" s="11">
        <v>49.423517958094422</v>
      </c>
      <c r="AB60" s="11">
        <v>139.12537670985705</v>
      </c>
      <c r="AC60" s="11">
        <v>154.36361298258456</v>
      </c>
      <c r="AD60" s="11">
        <v>51.962232952778891</v>
      </c>
      <c r="AE60" s="11">
        <v>69.965266709416099</v>
      </c>
      <c r="AF60" s="11">
        <v>50.04350579616009</v>
      </c>
      <c r="AG60" s="11">
        <v>82.050671159163173</v>
      </c>
      <c r="AH60" s="11">
        <v>43.723664206706104</v>
      </c>
      <c r="AI60" s="11">
        <v>112.33418030233933</v>
      </c>
      <c r="AJ60" s="11">
        <v>61.835573767858371</v>
      </c>
      <c r="AK60" s="11">
        <v>67.950242541597532</v>
      </c>
      <c r="AL60" s="11">
        <v>83.282438836631584</v>
      </c>
      <c r="AM60" s="11">
        <v>161.65271819484502</v>
      </c>
      <c r="AN60" s="11">
        <v>76.061488453366692</v>
      </c>
      <c r="AO60" s="11">
        <v>47.227393203991355</v>
      </c>
      <c r="AP60" s="11">
        <v>171.88302245288295</v>
      </c>
      <c r="AQ60" s="11">
        <v>70.921145240744963</v>
      </c>
      <c r="AR60" s="11">
        <v>70.94481221928551</v>
      </c>
      <c r="AS60" s="11">
        <v>42.429087551573346</v>
      </c>
      <c r="AT60" s="11">
        <v>53.028882073973875</v>
      </c>
      <c r="AU60" s="11">
        <v>45.489266087310938</v>
      </c>
      <c r="AV60" s="11">
        <v>143.14621370480108</v>
      </c>
      <c r="AW60" s="11">
        <v>64.658984861280189</v>
      </c>
      <c r="AX60" s="11">
        <v>52.403140854559808</v>
      </c>
      <c r="AY60" s="11">
        <v>54.084857505777393</v>
      </c>
      <c r="AZ60" s="12">
        <v>54.229736971753681</v>
      </c>
    </row>
    <row r="61" spans="2:52" x14ac:dyDescent="0.35">
      <c r="B61" s="9">
        <v>58</v>
      </c>
      <c r="C61" s="11">
        <v>55.654273331352357</v>
      </c>
      <c r="D61" s="11">
        <v>117.44534413207639</v>
      </c>
      <c r="E61" s="11">
        <v>90.9492871483952</v>
      </c>
      <c r="F61" s="11">
        <v>40.105388168832825</v>
      </c>
      <c r="G61" s="11">
        <v>124.6853191914401</v>
      </c>
      <c r="H61" s="11">
        <v>44.387415672826251</v>
      </c>
      <c r="I61" s="11">
        <v>71.429540600170029</v>
      </c>
      <c r="J61" s="11">
        <v>100.18320837911814</v>
      </c>
      <c r="K61" s="11">
        <v>38.07106863907066</v>
      </c>
      <c r="L61" s="11">
        <v>79.67497691898339</v>
      </c>
      <c r="M61" s="11">
        <v>70.311159666258021</v>
      </c>
      <c r="N61" s="11">
        <v>74.576691157884227</v>
      </c>
      <c r="O61" s="11">
        <v>94.373617435723176</v>
      </c>
      <c r="P61" s="11">
        <v>44.316204814156052</v>
      </c>
      <c r="Q61" s="11">
        <v>59.798917911729667</v>
      </c>
      <c r="R61" s="11">
        <v>52.382121447377585</v>
      </c>
      <c r="S61" s="11">
        <v>95.870790283239643</v>
      </c>
      <c r="T61" s="11">
        <v>99.883846046151248</v>
      </c>
      <c r="U61" s="11">
        <v>57.390242806835822</v>
      </c>
      <c r="V61" s="11">
        <v>39.532810990144128</v>
      </c>
      <c r="W61" s="11">
        <v>179.1131843138578</v>
      </c>
      <c r="X61" s="11">
        <v>72.433165511609957</v>
      </c>
      <c r="Y61" s="11">
        <v>63.821373530455475</v>
      </c>
      <c r="Z61" s="11">
        <v>73.450154993604656</v>
      </c>
      <c r="AA61" s="11">
        <v>80.051089505019533</v>
      </c>
      <c r="AB61" s="11">
        <v>49.038786010204412</v>
      </c>
      <c r="AC61" s="11">
        <v>70.972966937569907</v>
      </c>
      <c r="AD61" s="11">
        <v>61.344059229479242</v>
      </c>
      <c r="AE61" s="11">
        <v>175.56708366508764</v>
      </c>
      <c r="AF61" s="11">
        <v>44.263893282450098</v>
      </c>
      <c r="AG61" s="11">
        <v>34.870605719114359</v>
      </c>
      <c r="AH61" s="11">
        <v>34.097914745422578</v>
      </c>
      <c r="AI61" s="11">
        <v>77.746704088509702</v>
      </c>
      <c r="AJ61" s="11">
        <v>97.247575942110288</v>
      </c>
      <c r="AK61" s="11">
        <v>47.657774629478446</v>
      </c>
      <c r="AL61" s="11">
        <v>36.914191666776148</v>
      </c>
      <c r="AM61" s="11">
        <v>49.097557112958427</v>
      </c>
      <c r="AN61" s="11">
        <v>43.075367559685333</v>
      </c>
      <c r="AO61" s="11">
        <v>79.936418644341757</v>
      </c>
      <c r="AP61" s="11">
        <v>40.768985614678385</v>
      </c>
      <c r="AQ61" s="11">
        <v>74.89719551446062</v>
      </c>
      <c r="AR61" s="11">
        <v>63.597564187020907</v>
      </c>
      <c r="AS61" s="11">
        <v>75.017962417671271</v>
      </c>
      <c r="AT61" s="11">
        <v>43.193124526789155</v>
      </c>
      <c r="AU61" s="11">
        <v>45.196132907312105</v>
      </c>
      <c r="AV61" s="11">
        <v>70.219446847417416</v>
      </c>
      <c r="AW61" s="11">
        <v>84.907099137345497</v>
      </c>
      <c r="AX61" s="11">
        <v>158.77072718082448</v>
      </c>
      <c r="AY61" s="11">
        <v>85.86307803005856</v>
      </c>
      <c r="AZ61" s="12">
        <v>28.210119918679574</v>
      </c>
    </row>
    <row r="62" spans="2:52" x14ac:dyDescent="0.35">
      <c r="B62" s="9">
        <v>59</v>
      </c>
      <c r="C62" s="11">
        <v>82.622806037739437</v>
      </c>
      <c r="D62" s="11">
        <v>65.271224315502067</v>
      </c>
      <c r="E62" s="11">
        <v>148.53063236127841</v>
      </c>
      <c r="F62" s="11">
        <v>77.600810319873148</v>
      </c>
      <c r="G62" s="11">
        <v>39.64130310437664</v>
      </c>
      <c r="H62" s="11">
        <v>102.01933778419904</v>
      </c>
      <c r="I62" s="11">
        <v>47.06013122266787</v>
      </c>
      <c r="J62" s="11">
        <v>70.232441632023409</v>
      </c>
      <c r="K62" s="11">
        <v>47.426133433018535</v>
      </c>
      <c r="L62" s="11">
        <v>57.431432035160853</v>
      </c>
      <c r="M62" s="11">
        <v>74.473990559086033</v>
      </c>
      <c r="N62" s="11">
        <v>66.371316483780916</v>
      </c>
      <c r="O62" s="11">
        <v>100.49546947742978</v>
      </c>
      <c r="P62" s="11">
        <v>124.81306269557295</v>
      </c>
      <c r="Q62" s="11">
        <v>53.231060862635957</v>
      </c>
      <c r="R62" s="11">
        <v>56.819198049386792</v>
      </c>
      <c r="S62" s="11">
        <v>62.888759682075985</v>
      </c>
      <c r="T62" s="11">
        <v>55.880943609794819</v>
      </c>
      <c r="U62" s="11">
        <v>58.533810830524274</v>
      </c>
      <c r="V62" s="11">
        <v>75.82873074414789</v>
      </c>
      <c r="W62" s="11">
        <v>90.66509771047167</v>
      </c>
      <c r="X62" s="11">
        <v>71.788349060464611</v>
      </c>
      <c r="Y62" s="11">
        <v>82.662299209043212</v>
      </c>
      <c r="Z62" s="11">
        <v>50.699680993688624</v>
      </c>
      <c r="AA62" s="11">
        <v>75.30884015114377</v>
      </c>
      <c r="AB62" s="11">
        <v>83.873301936148835</v>
      </c>
      <c r="AC62" s="11">
        <v>43.640722964771818</v>
      </c>
      <c r="AD62" s="11">
        <v>34.70923826441048</v>
      </c>
      <c r="AE62" s="11">
        <v>144.99263893101315</v>
      </c>
      <c r="AF62" s="11">
        <v>63.583692768569485</v>
      </c>
      <c r="AG62" s="11">
        <v>54.280438147683071</v>
      </c>
      <c r="AH62" s="11">
        <v>74.233957392970879</v>
      </c>
      <c r="AI62" s="11">
        <v>73.641919424381115</v>
      </c>
      <c r="AJ62" s="11">
        <v>58.773788412152548</v>
      </c>
      <c r="AK62" s="11">
        <v>54.791677427668532</v>
      </c>
      <c r="AL62" s="11">
        <v>36.456859944074267</v>
      </c>
      <c r="AM62" s="11">
        <v>59.316067778756974</v>
      </c>
      <c r="AN62" s="11">
        <v>52.278963960593991</v>
      </c>
      <c r="AO62" s="11">
        <v>41.219083924982691</v>
      </c>
      <c r="AP62" s="11">
        <v>57.740805384192257</v>
      </c>
      <c r="AQ62" s="11">
        <v>35.800261752301267</v>
      </c>
      <c r="AR62" s="11">
        <v>87.693016736491259</v>
      </c>
      <c r="AS62" s="11">
        <v>56.488616434585801</v>
      </c>
      <c r="AT62" s="11">
        <v>74.794985408497524</v>
      </c>
      <c r="AU62" s="11">
        <v>34.859166816040016</v>
      </c>
      <c r="AV62" s="11">
        <v>58.482434214623261</v>
      </c>
      <c r="AW62" s="11">
        <v>65.179189291905018</v>
      </c>
      <c r="AX62" s="11">
        <v>62.192989201579763</v>
      </c>
      <c r="AY62" s="11">
        <v>91.150166878254964</v>
      </c>
      <c r="AZ62" s="12">
        <v>32.981812684646954</v>
      </c>
    </row>
    <row r="63" spans="2:52" x14ac:dyDescent="0.35">
      <c r="B63" s="9">
        <v>60</v>
      </c>
      <c r="C63" s="11">
        <v>64.98372107196225</v>
      </c>
      <c r="D63" s="11">
        <v>142.8378635697874</v>
      </c>
      <c r="E63" s="11">
        <v>79.304013168486662</v>
      </c>
      <c r="F63" s="11">
        <v>81.174337189258523</v>
      </c>
      <c r="G63" s="11">
        <v>79.559358208554244</v>
      </c>
      <c r="H63" s="11">
        <v>131.53436444253913</v>
      </c>
      <c r="I63" s="11">
        <v>111.57031643866357</v>
      </c>
      <c r="J63" s="11">
        <v>61.467045061435769</v>
      </c>
      <c r="K63" s="11">
        <v>108.70229624665346</v>
      </c>
      <c r="L63" s="11">
        <v>41.764038594012192</v>
      </c>
      <c r="M63" s="11">
        <v>81.161513785284228</v>
      </c>
      <c r="N63" s="11">
        <v>92.231363766008428</v>
      </c>
      <c r="O63" s="11">
        <v>31.908713439826364</v>
      </c>
      <c r="P63" s="11">
        <v>93.950968968007842</v>
      </c>
      <c r="Q63" s="11">
        <v>59.77562845240611</v>
      </c>
      <c r="R63" s="11">
        <v>64.325726247907809</v>
      </c>
      <c r="S63" s="11">
        <v>51.918964087261408</v>
      </c>
      <c r="T63" s="11">
        <v>54.18533383528564</v>
      </c>
      <c r="U63" s="11">
        <v>41.455610332642692</v>
      </c>
      <c r="V63" s="11">
        <v>86.849826650889241</v>
      </c>
      <c r="W63" s="11">
        <v>60.901017944876315</v>
      </c>
      <c r="X63" s="11">
        <v>33.852530381975072</v>
      </c>
      <c r="Y63" s="11">
        <v>44.65223377441518</v>
      </c>
      <c r="Z63" s="11">
        <v>50.542949591963179</v>
      </c>
      <c r="AA63" s="11">
        <v>101.89825928730951</v>
      </c>
      <c r="AB63" s="11">
        <v>78.65619304239992</v>
      </c>
      <c r="AC63" s="11">
        <v>50.22601497907084</v>
      </c>
      <c r="AD63" s="11">
        <v>35.493183231570832</v>
      </c>
      <c r="AE63" s="11">
        <v>58.460966913599137</v>
      </c>
      <c r="AF63" s="11">
        <v>113.91792197984745</v>
      </c>
      <c r="AG63" s="11">
        <v>42.613515041950734</v>
      </c>
      <c r="AH63" s="11">
        <v>87.583580447528234</v>
      </c>
      <c r="AI63" s="11">
        <v>52.665320860904124</v>
      </c>
      <c r="AJ63" s="11">
        <v>44.137224827772307</v>
      </c>
      <c r="AK63" s="11">
        <v>160.61082218329625</v>
      </c>
      <c r="AL63" s="11">
        <v>32.013705007406074</v>
      </c>
      <c r="AM63" s="11">
        <v>58.601726116087413</v>
      </c>
      <c r="AN63" s="11">
        <v>53.850101275477854</v>
      </c>
      <c r="AO63" s="11">
        <v>42.825487325934688</v>
      </c>
      <c r="AP63" s="11">
        <v>52.278016463910987</v>
      </c>
      <c r="AQ63" s="11">
        <v>96.76214359148085</v>
      </c>
      <c r="AR63" s="11">
        <v>38.613927251716603</v>
      </c>
      <c r="AS63" s="11">
        <v>32.303484348875493</v>
      </c>
      <c r="AT63" s="11">
        <v>82.990550968228405</v>
      </c>
      <c r="AU63" s="11">
        <v>52.619981956884814</v>
      </c>
      <c r="AV63" s="11">
        <v>62.104340592145114</v>
      </c>
      <c r="AW63" s="11">
        <v>50.126210588720674</v>
      </c>
      <c r="AX63" s="11">
        <v>82.139332877286634</v>
      </c>
      <c r="AY63" s="11">
        <v>80.228318200459086</v>
      </c>
      <c r="AZ63" s="12">
        <v>38.419397314510974</v>
      </c>
    </row>
    <row r="64" spans="2:52" x14ac:dyDescent="0.35">
      <c r="B64" s="9">
        <v>61</v>
      </c>
      <c r="C64" s="11">
        <v>88.301021965479165</v>
      </c>
      <c r="D64" s="11">
        <v>42.826563617225098</v>
      </c>
      <c r="E64" s="11">
        <v>165.2300635103955</v>
      </c>
      <c r="F64" s="11">
        <v>70.876432763428085</v>
      </c>
      <c r="G64" s="11">
        <v>115.43883981681392</v>
      </c>
      <c r="H64" s="11">
        <v>69.057343422793863</v>
      </c>
      <c r="I64" s="11">
        <v>71.116391437142937</v>
      </c>
      <c r="J64" s="11">
        <v>67.742210759616128</v>
      </c>
      <c r="K64" s="11">
        <v>95.918607914987092</v>
      </c>
      <c r="L64" s="11">
        <v>75.734080716438868</v>
      </c>
      <c r="M64" s="11">
        <v>79.089283403189867</v>
      </c>
      <c r="N64" s="11">
        <v>103.4146132617313</v>
      </c>
      <c r="O64" s="11">
        <v>66.335783899457496</v>
      </c>
      <c r="P64" s="11">
        <v>105.86806102849486</v>
      </c>
      <c r="Q64" s="11">
        <v>83.757001969276786</v>
      </c>
      <c r="R64" s="11">
        <v>82.61486306425256</v>
      </c>
      <c r="S64" s="11">
        <v>42.285931368525162</v>
      </c>
      <c r="T64" s="11">
        <v>37.668677669048691</v>
      </c>
      <c r="U64" s="11">
        <v>68.363843089328682</v>
      </c>
      <c r="V64" s="11">
        <v>55.494939344564976</v>
      </c>
      <c r="W64" s="11">
        <v>56.632157130630063</v>
      </c>
      <c r="X64" s="11">
        <v>58.98827976069262</v>
      </c>
      <c r="Y64" s="11">
        <v>44.5711493945225</v>
      </c>
      <c r="Z64" s="11">
        <v>54.165340527343794</v>
      </c>
      <c r="AA64" s="11">
        <v>50.498581930176066</v>
      </c>
      <c r="AB64" s="11">
        <v>111.12939555781999</v>
      </c>
      <c r="AC64" s="11">
        <v>44.921071153405208</v>
      </c>
      <c r="AD64" s="11">
        <v>80.967070836053367</v>
      </c>
      <c r="AE64" s="11">
        <v>68.711870361864271</v>
      </c>
      <c r="AF64" s="11">
        <v>53.02509911214792</v>
      </c>
      <c r="AG64" s="11">
        <v>62.997867274071659</v>
      </c>
      <c r="AH64" s="11">
        <v>49.385965423817595</v>
      </c>
      <c r="AI64" s="11">
        <v>50.727838062141899</v>
      </c>
      <c r="AJ64" s="11">
        <v>78.058681434710962</v>
      </c>
      <c r="AK64" s="11">
        <v>92.378704236663381</v>
      </c>
      <c r="AL64" s="11">
        <v>91.680326354581211</v>
      </c>
      <c r="AM64" s="11">
        <v>42.617834908903092</v>
      </c>
      <c r="AN64" s="11">
        <v>85.107044696990684</v>
      </c>
      <c r="AO64" s="11">
        <v>51.414930384342796</v>
      </c>
      <c r="AP64" s="11">
        <v>60.274129191098751</v>
      </c>
      <c r="AQ64" s="11">
        <v>50.297869761705179</v>
      </c>
      <c r="AR64" s="11">
        <v>49.538320009461785</v>
      </c>
      <c r="AS64" s="11">
        <v>36.616157048741684</v>
      </c>
      <c r="AT64" s="11">
        <v>37.366057318402405</v>
      </c>
      <c r="AU64" s="11">
        <v>63.114915952080793</v>
      </c>
      <c r="AV64" s="11">
        <v>88.266292792225229</v>
      </c>
      <c r="AW64" s="11">
        <v>78.991850572815707</v>
      </c>
      <c r="AX64" s="11">
        <v>92.707875761952351</v>
      </c>
      <c r="AY64" s="11">
        <v>70.05601363587661</v>
      </c>
      <c r="AZ64" s="12">
        <v>157.19192042772798</v>
      </c>
    </row>
    <row r="65" spans="2:52" x14ac:dyDescent="0.35">
      <c r="B65" s="9">
        <v>62</v>
      </c>
      <c r="C65" s="11">
        <v>64.347819332050747</v>
      </c>
      <c r="D65" s="11">
        <v>148.74493899316855</v>
      </c>
      <c r="E65" s="11">
        <v>60.322342374421694</v>
      </c>
      <c r="F65" s="11">
        <v>54.582826932909946</v>
      </c>
      <c r="G65" s="11">
        <v>102.03408155699418</v>
      </c>
      <c r="H65" s="11">
        <v>69.919199826931305</v>
      </c>
      <c r="I65" s="11">
        <v>63.782263676349558</v>
      </c>
      <c r="J65" s="11">
        <v>53.695243395083779</v>
      </c>
      <c r="K65" s="11">
        <v>118.21660613551461</v>
      </c>
      <c r="L65" s="11">
        <v>54.58294118063607</v>
      </c>
      <c r="M65" s="11">
        <v>67.592855340055593</v>
      </c>
      <c r="N65" s="11">
        <v>130.73477932808939</v>
      </c>
      <c r="O65" s="11">
        <v>55.706984893072786</v>
      </c>
      <c r="P65" s="11">
        <v>58.235515612043166</v>
      </c>
      <c r="Q65" s="11">
        <v>65.067098887400064</v>
      </c>
      <c r="R65" s="11">
        <v>119.38994038502578</v>
      </c>
      <c r="S65" s="11">
        <v>45.992145126584802</v>
      </c>
      <c r="T65" s="11">
        <v>51.867826448545749</v>
      </c>
      <c r="U65" s="11">
        <v>149.13993958205745</v>
      </c>
      <c r="V65" s="11">
        <v>72.020280212549309</v>
      </c>
      <c r="W65" s="11">
        <v>76.13375684751081</v>
      </c>
      <c r="X65" s="11">
        <v>34.607215520861274</v>
      </c>
      <c r="Y65" s="11">
        <v>76.087441628901047</v>
      </c>
      <c r="Z65" s="11">
        <v>73.029866222490455</v>
      </c>
      <c r="AA65" s="11">
        <v>56.791144071725896</v>
      </c>
      <c r="AB65" s="11">
        <v>91.727609531880304</v>
      </c>
      <c r="AC65" s="11">
        <v>82.204086004231556</v>
      </c>
      <c r="AD65" s="11">
        <v>108.86765196508432</v>
      </c>
      <c r="AE65" s="11">
        <v>59.834474460200433</v>
      </c>
      <c r="AF65" s="11">
        <v>50.665203764589165</v>
      </c>
      <c r="AG65" s="11">
        <v>42.91997123512926</v>
      </c>
      <c r="AH65" s="11">
        <v>43.684768441770295</v>
      </c>
      <c r="AI65" s="11">
        <v>86.476821072818439</v>
      </c>
      <c r="AJ65" s="11">
        <v>45.716487037923798</v>
      </c>
      <c r="AK65" s="11">
        <v>33.434631929505976</v>
      </c>
      <c r="AL65" s="11">
        <v>64.375293712905176</v>
      </c>
      <c r="AM65" s="11">
        <v>27.887344062357272</v>
      </c>
      <c r="AN65" s="11">
        <v>81.768012673617235</v>
      </c>
      <c r="AO65" s="11">
        <v>28.250221309039553</v>
      </c>
      <c r="AP65" s="11">
        <v>56.729038081666701</v>
      </c>
      <c r="AQ65" s="11">
        <v>43.148252710064035</v>
      </c>
      <c r="AR65" s="11">
        <v>68.147098918559536</v>
      </c>
      <c r="AS65" s="11">
        <v>76.512681612766514</v>
      </c>
      <c r="AT65" s="11">
        <v>32.126624790278186</v>
      </c>
      <c r="AU65" s="11">
        <v>90.042439799632035</v>
      </c>
      <c r="AV65" s="11">
        <v>48.090194779747648</v>
      </c>
      <c r="AW65" s="11">
        <v>67.750514240797727</v>
      </c>
      <c r="AX65" s="11">
        <v>88.297146676930907</v>
      </c>
      <c r="AY65" s="11">
        <v>42.876311509389765</v>
      </c>
      <c r="AZ65" s="12">
        <v>41.056925434820414</v>
      </c>
    </row>
    <row r="66" spans="2:52" x14ac:dyDescent="0.35">
      <c r="B66" s="9">
        <v>63</v>
      </c>
      <c r="C66" s="11">
        <v>141.02103540910608</v>
      </c>
      <c r="D66" s="11">
        <v>43.955268215485788</v>
      </c>
      <c r="E66" s="11">
        <v>122.26637481957552</v>
      </c>
      <c r="F66" s="11">
        <v>54.592971936079309</v>
      </c>
      <c r="G66" s="11">
        <v>86.135491536605869</v>
      </c>
      <c r="H66" s="11">
        <v>115.39894981101864</v>
      </c>
      <c r="I66" s="11">
        <v>61.84973438658507</v>
      </c>
      <c r="J66" s="11">
        <v>69.415573153343217</v>
      </c>
      <c r="K66" s="11">
        <v>62.935545774359291</v>
      </c>
      <c r="L66" s="11">
        <v>93.937575934951028</v>
      </c>
      <c r="M66" s="11">
        <v>99.145284703518641</v>
      </c>
      <c r="N66" s="11">
        <v>114.8963768937935</v>
      </c>
      <c r="O66" s="11">
        <v>59.15041440329108</v>
      </c>
      <c r="P66" s="11">
        <v>68.360363247779972</v>
      </c>
      <c r="Q66" s="11">
        <v>74.498145597312003</v>
      </c>
      <c r="R66" s="11">
        <v>67.971118152032375</v>
      </c>
      <c r="S66" s="11">
        <v>51.695196418675643</v>
      </c>
      <c r="T66" s="11">
        <v>56.206389275823291</v>
      </c>
      <c r="U66" s="11">
        <v>48.925926012677202</v>
      </c>
      <c r="V66" s="11">
        <v>94.852120159622444</v>
      </c>
      <c r="W66" s="11">
        <v>55.42610223133633</v>
      </c>
      <c r="X66" s="11">
        <v>73.349253819395827</v>
      </c>
      <c r="Y66" s="11">
        <v>60.037587383902455</v>
      </c>
      <c r="Z66" s="11">
        <v>37.168234952055002</v>
      </c>
      <c r="AA66" s="11">
        <v>50.136101834086851</v>
      </c>
      <c r="AB66" s="11">
        <v>98.33415425145661</v>
      </c>
      <c r="AC66" s="11">
        <v>63.474098701823465</v>
      </c>
      <c r="AD66" s="11">
        <v>138.24549115114959</v>
      </c>
      <c r="AE66" s="11">
        <v>42.300217620437259</v>
      </c>
      <c r="AF66" s="11">
        <v>51.293886142466143</v>
      </c>
      <c r="AG66" s="11">
        <v>61.074020877847246</v>
      </c>
      <c r="AH66" s="11">
        <v>56.714058753212875</v>
      </c>
      <c r="AI66" s="11">
        <v>36.893146729089359</v>
      </c>
      <c r="AJ66" s="11">
        <v>86.623362729185274</v>
      </c>
      <c r="AK66" s="11">
        <v>28.797188546059569</v>
      </c>
      <c r="AL66" s="11">
        <v>39.406268962489769</v>
      </c>
      <c r="AM66" s="11">
        <v>68.306986971203457</v>
      </c>
      <c r="AN66" s="11">
        <v>40.157013015231676</v>
      </c>
      <c r="AO66" s="11">
        <v>32.151456301975998</v>
      </c>
      <c r="AP66" s="11">
        <v>116.7734336364104</v>
      </c>
      <c r="AQ66" s="11">
        <v>52.514634189936992</v>
      </c>
      <c r="AR66" s="11">
        <v>54.764493117377583</v>
      </c>
      <c r="AS66" s="11">
        <v>126.17354561005675</v>
      </c>
      <c r="AT66" s="11">
        <v>62.968123483683144</v>
      </c>
      <c r="AU66" s="11">
        <v>50.385821036131688</v>
      </c>
      <c r="AV66" s="11">
        <v>71.334187426656527</v>
      </c>
      <c r="AW66" s="11">
        <v>95.699687085648364</v>
      </c>
      <c r="AX66" s="11">
        <v>47.81157331224658</v>
      </c>
      <c r="AY66" s="11">
        <v>52.782894853721317</v>
      </c>
      <c r="AZ66" s="12">
        <v>53.938099293795034</v>
      </c>
    </row>
    <row r="67" spans="2:52" x14ac:dyDescent="0.35">
      <c r="B67" s="9">
        <v>64</v>
      </c>
      <c r="C67" s="11">
        <v>68.950369443101962</v>
      </c>
      <c r="D67" s="11">
        <v>55.91013613757174</v>
      </c>
      <c r="E67" s="11">
        <v>61.80643853177363</v>
      </c>
      <c r="F67" s="11">
        <v>66.409125848983848</v>
      </c>
      <c r="G67" s="11">
        <v>114.68291153935199</v>
      </c>
      <c r="H67" s="11">
        <v>72.723511314641016</v>
      </c>
      <c r="I67" s="11">
        <v>92.100399698932264</v>
      </c>
      <c r="J67" s="11">
        <v>50.81428243092563</v>
      </c>
      <c r="K67" s="11">
        <v>73.341555605962157</v>
      </c>
      <c r="L67" s="11">
        <v>66.465554506719499</v>
      </c>
      <c r="M67" s="11">
        <v>59.186144941747358</v>
      </c>
      <c r="N67" s="11">
        <v>107.52088914948095</v>
      </c>
      <c r="O67" s="11">
        <v>68.316837510224531</v>
      </c>
      <c r="P67" s="11">
        <v>108.04316571063858</v>
      </c>
      <c r="Q67" s="11">
        <v>50.911996265633313</v>
      </c>
      <c r="R67" s="11">
        <v>64.674187712761011</v>
      </c>
      <c r="S67" s="11">
        <v>68.84040375070613</v>
      </c>
      <c r="T67" s="11">
        <v>61.057615845126001</v>
      </c>
      <c r="U67" s="11">
        <v>44.587705791333391</v>
      </c>
      <c r="V67" s="11">
        <v>38.251508721593069</v>
      </c>
      <c r="W67" s="11">
        <v>87.176065021977934</v>
      </c>
      <c r="X67" s="11">
        <v>65.572176219713867</v>
      </c>
      <c r="Y67" s="11">
        <v>99.955356073961937</v>
      </c>
      <c r="Z67" s="11">
        <v>48.318483301338382</v>
      </c>
      <c r="AA67" s="11">
        <v>101.50913519987279</v>
      </c>
      <c r="AB67" s="11">
        <v>53.48143206570105</v>
      </c>
      <c r="AC67" s="11">
        <v>107.14732991712641</v>
      </c>
      <c r="AD67" s="11">
        <v>46.938226038839289</v>
      </c>
      <c r="AE67" s="11">
        <v>84.201308783437185</v>
      </c>
      <c r="AF67" s="11">
        <v>44.140376983334875</v>
      </c>
      <c r="AG67" s="11">
        <v>57.133945573991681</v>
      </c>
      <c r="AH67" s="11">
        <v>81.267461876758816</v>
      </c>
      <c r="AI67" s="11">
        <v>54.14967133452479</v>
      </c>
      <c r="AJ67" s="11">
        <v>83.03887411094307</v>
      </c>
      <c r="AK67" s="11">
        <v>51.66370259555768</v>
      </c>
      <c r="AL67" s="11">
        <v>65.412530840488756</v>
      </c>
      <c r="AM67" s="11">
        <v>66.383598499511905</v>
      </c>
      <c r="AN67" s="11">
        <v>40.429981313353935</v>
      </c>
      <c r="AO67" s="11">
        <v>93.777207887935845</v>
      </c>
      <c r="AP67" s="11">
        <v>59.844240358011966</v>
      </c>
      <c r="AQ67" s="11">
        <v>61.020314682188619</v>
      </c>
      <c r="AR67" s="11">
        <v>26.731771833649706</v>
      </c>
      <c r="AS67" s="11">
        <v>94.848010044444408</v>
      </c>
      <c r="AT67" s="11">
        <v>35.699750969331674</v>
      </c>
      <c r="AU67" s="11">
        <v>47.678827458348486</v>
      </c>
      <c r="AV67" s="11">
        <v>116.16894225300879</v>
      </c>
      <c r="AW67" s="11">
        <v>71.516681809490848</v>
      </c>
      <c r="AX67" s="11">
        <v>36.781917085325283</v>
      </c>
      <c r="AY67" s="11">
        <v>78.045191588256998</v>
      </c>
      <c r="AZ67" s="12">
        <v>83.800596031467322</v>
      </c>
    </row>
    <row r="68" spans="2:52" x14ac:dyDescent="0.35">
      <c r="B68" s="9">
        <v>65</v>
      </c>
      <c r="C68" s="11">
        <v>81.866190293173418</v>
      </c>
      <c r="D68" s="11">
        <v>101.23547341745116</v>
      </c>
      <c r="E68" s="11">
        <v>112.86508685582996</v>
      </c>
      <c r="F68" s="11">
        <v>60.2525340672506</v>
      </c>
      <c r="G68" s="11">
        <v>65.074519554270154</v>
      </c>
      <c r="H68" s="11">
        <v>52.251243216771606</v>
      </c>
      <c r="I68" s="11">
        <v>80.855513887495334</v>
      </c>
      <c r="J68" s="11">
        <v>44.837897454545249</v>
      </c>
      <c r="K68" s="11">
        <v>205.89376173891841</v>
      </c>
      <c r="L68" s="11">
        <v>46.618946045455111</v>
      </c>
      <c r="M68" s="11">
        <v>107.76524085710109</v>
      </c>
      <c r="N68" s="11">
        <v>87.489830877221124</v>
      </c>
      <c r="O68" s="11">
        <v>63.900258762363073</v>
      </c>
      <c r="P68" s="11">
        <v>59.980843744479664</v>
      </c>
      <c r="Q68" s="11">
        <v>49.481426874643319</v>
      </c>
      <c r="R68" s="11">
        <v>65.930746552536689</v>
      </c>
      <c r="S68" s="11">
        <v>124.09702811896102</v>
      </c>
      <c r="T68" s="11">
        <v>50.041442744982575</v>
      </c>
      <c r="U68" s="11">
        <v>52.199667324046942</v>
      </c>
      <c r="V68" s="11">
        <v>40.003833913478104</v>
      </c>
      <c r="W68" s="11">
        <v>36.800535970158933</v>
      </c>
      <c r="X68" s="11">
        <v>54.375338744332943</v>
      </c>
      <c r="Y68" s="11">
        <v>47.505610289615277</v>
      </c>
      <c r="Z68" s="11">
        <v>101.28206336596207</v>
      </c>
      <c r="AA68" s="11">
        <v>82.099025992639383</v>
      </c>
      <c r="AB68" s="11">
        <v>119.28180168668976</v>
      </c>
      <c r="AC68" s="11">
        <v>46.349152025552584</v>
      </c>
      <c r="AD68" s="11">
        <v>56.759783626588302</v>
      </c>
      <c r="AE68" s="11">
        <v>50.98355219249617</v>
      </c>
      <c r="AF68" s="11">
        <v>33.661624541010092</v>
      </c>
      <c r="AG68" s="11">
        <v>67.969675081641554</v>
      </c>
      <c r="AH68" s="11">
        <v>76.087084705732124</v>
      </c>
      <c r="AI68" s="11">
        <v>53.140005638609772</v>
      </c>
      <c r="AJ68" s="11">
        <v>46.556222578621153</v>
      </c>
      <c r="AK68" s="11">
        <v>75.255537826636484</v>
      </c>
      <c r="AL68" s="11">
        <v>125.03363260233296</v>
      </c>
      <c r="AM68" s="11">
        <v>50.652822130803351</v>
      </c>
      <c r="AN68" s="11">
        <v>46.143194029025878</v>
      </c>
      <c r="AO68" s="11">
        <v>80.987067365799732</v>
      </c>
      <c r="AP68" s="11">
        <v>74.142086955666116</v>
      </c>
      <c r="AQ68" s="11">
        <v>109.30389779341489</v>
      </c>
      <c r="AR68" s="11">
        <v>46.608866488629992</v>
      </c>
      <c r="AS68" s="11">
        <v>52.456690678698862</v>
      </c>
      <c r="AT68" s="11">
        <v>57.014359264089613</v>
      </c>
      <c r="AU68" s="11">
        <v>103.23277156359147</v>
      </c>
      <c r="AV68" s="11">
        <v>30.613993879617059</v>
      </c>
      <c r="AW68" s="11">
        <v>45.198618994755243</v>
      </c>
      <c r="AX68" s="11">
        <v>35.973290661419377</v>
      </c>
      <c r="AY68" s="11">
        <v>59.126466703952786</v>
      </c>
      <c r="AZ68" s="12">
        <v>42.262494502456413</v>
      </c>
    </row>
    <row r="69" spans="2:52" x14ac:dyDescent="0.35">
      <c r="B69" s="9">
        <v>66</v>
      </c>
      <c r="C69" s="11">
        <v>61.377956988340763</v>
      </c>
      <c r="D69" s="11">
        <v>59.801048461491433</v>
      </c>
      <c r="E69" s="11">
        <v>88.29441438092519</v>
      </c>
      <c r="F69" s="11">
        <v>77.046020832123702</v>
      </c>
      <c r="G69" s="11">
        <v>119.24684072525164</v>
      </c>
      <c r="H69" s="11">
        <v>116.73462915059299</v>
      </c>
      <c r="I69" s="11">
        <v>93.461579993702514</v>
      </c>
      <c r="J69" s="11">
        <v>54.069124268396799</v>
      </c>
      <c r="K69" s="11">
        <v>125.43689822603382</v>
      </c>
      <c r="L69" s="11">
        <v>56.201319354104825</v>
      </c>
      <c r="M69" s="11">
        <v>123.27139461034358</v>
      </c>
      <c r="N69" s="11">
        <v>97.716443756544805</v>
      </c>
      <c r="O69" s="11">
        <v>132.70418742350901</v>
      </c>
      <c r="P69" s="11">
        <v>104.83838082279105</v>
      </c>
      <c r="Q69" s="11">
        <v>63.929980111185507</v>
      </c>
      <c r="R69" s="11">
        <v>106.00329538361329</v>
      </c>
      <c r="S69" s="11">
        <v>45.528420800692636</v>
      </c>
      <c r="T69" s="11">
        <v>48.961400085801593</v>
      </c>
      <c r="U69" s="11">
        <v>92.181301425946359</v>
      </c>
      <c r="V69" s="11">
        <v>64.505990761018793</v>
      </c>
      <c r="W69" s="11">
        <v>47.771473650014393</v>
      </c>
      <c r="X69" s="11">
        <v>109.36329197609739</v>
      </c>
      <c r="Y69" s="11">
        <v>65.999693313210486</v>
      </c>
      <c r="Z69" s="11">
        <v>43.602999384684551</v>
      </c>
      <c r="AA69" s="11">
        <v>68.616733583857069</v>
      </c>
      <c r="AB69" s="11">
        <v>49.666308734159017</v>
      </c>
      <c r="AC69" s="11">
        <v>78.189728887558331</v>
      </c>
      <c r="AD69" s="11">
        <v>35.483552193562367</v>
      </c>
      <c r="AE69" s="11">
        <v>82.699407169497533</v>
      </c>
      <c r="AF69" s="11">
        <v>67.779609598686235</v>
      </c>
      <c r="AG69" s="11">
        <v>47.222079193133688</v>
      </c>
      <c r="AH69" s="11">
        <v>55.718904194338073</v>
      </c>
      <c r="AI69" s="11">
        <v>56.60488749599584</v>
      </c>
      <c r="AJ69" s="11">
        <v>36.37503006851292</v>
      </c>
      <c r="AK69" s="11">
        <v>44.740693825264742</v>
      </c>
      <c r="AL69" s="11">
        <v>38.313891329713087</v>
      </c>
      <c r="AM69" s="11">
        <v>71.853295052072596</v>
      </c>
      <c r="AN69" s="11">
        <v>70.986516736135357</v>
      </c>
      <c r="AO69" s="11">
        <v>108.06529057276322</v>
      </c>
      <c r="AP69" s="11">
        <v>39.090861722369851</v>
      </c>
      <c r="AQ69" s="11">
        <v>61.158094516808987</v>
      </c>
      <c r="AR69" s="11">
        <v>78.284669292923098</v>
      </c>
      <c r="AS69" s="11">
        <v>65.856929871181677</v>
      </c>
      <c r="AT69" s="11">
        <v>77.391614334191132</v>
      </c>
      <c r="AU69" s="11">
        <v>76.420465105283625</v>
      </c>
      <c r="AV69" s="11">
        <v>46.672040408109879</v>
      </c>
      <c r="AW69" s="11">
        <v>87.742173732440321</v>
      </c>
      <c r="AX69" s="11">
        <v>95.357161863882922</v>
      </c>
      <c r="AY69" s="11">
        <v>71.674132383075843</v>
      </c>
      <c r="AZ69" s="12">
        <v>52.225872701697767</v>
      </c>
    </row>
    <row r="70" spans="2:52" x14ac:dyDescent="0.35">
      <c r="B70" s="9">
        <v>67</v>
      </c>
      <c r="C70" s="11">
        <v>70.468652337453236</v>
      </c>
      <c r="D70" s="11">
        <v>63.841502829961733</v>
      </c>
      <c r="E70" s="11">
        <v>76.687714383473875</v>
      </c>
      <c r="F70" s="11">
        <v>87.208420110824349</v>
      </c>
      <c r="G70" s="11">
        <v>49.416898908739064</v>
      </c>
      <c r="H70" s="11">
        <v>57.803931709698986</v>
      </c>
      <c r="I70" s="11">
        <v>56.164886546923668</v>
      </c>
      <c r="J70" s="11">
        <v>49.510639510694908</v>
      </c>
      <c r="K70" s="11">
        <v>42.892501153670253</v>
      </c>
      <c r="L70" s="11">
        <v>47.563167271041031</v>
      </c>
      <c r="M70" s="11">
        <v>97.133654338815333</v>
      </c>
      <c r="N70" s="11">
        <v>72.364179640610814</v>
      </c>
      <c r="O70" s="11">
        <v>270.82691518109027</v>
      </c>
      <c r="P70" s="11">
        <v>62.688083665004292</v>
      </c>
      <c r="Q70" s="11">
        <v>86.954394633153356</v>
      </c>
      <c r="R70" s="11">
        <v>47.629131091623506</v>
      </c>
      <c r="S70" s="11">
        <v>69.861081315921297</v>
      </c>
      <c r="T70" s="11">
        <v>63.467611918709103</v>
      </c>
      <c r="U70" s="11">
        <v>52.583022124358749</v>
      </c>
      <c r="V70" s="11">
        <v>54.234980651498837</v>
      </c>
      <c r="W70" s="11">
        <v>110.44044923519805</v>
      </c>
      <c r="X70" s="11">
        <v>95.797639302814886</v>
      </c>
      <c r="Y70" s="11">
        <v>47.140544901852806</v>
      </c>
      <c r="Z70" s="11">
        <v>50.056203815945551</v>
      </c>
      <c r="AA70" s="11">
        <v>75.525753432173246</v>
      </c>
      <c r="AB70" s="11">
        <v>107.77690544087883</v>
      </c>
      <c r="AC70" s="11">
        <v>175.40903603582822</v>
      </c>
      <c r="AD70" s="11">
        <v>65.596968788289416</v>
      </c>
      <c r="AE70" s="11">
        <v>145.60431074048776</v>
      </c>
      <c r="AF70" s="11">
        <v>99.43687271821193</v>
      </c>
      <c r="AG70" s="11">
        <v>68.053875129215825</v>
      </c>
      <c r="AH70" s="11">
        <v>48.116791196778443</v>
      </c>
      <c r="AI70" s="11">
        <v>90.444261928419024</v>
      </c>
      <c r="AJ70" s="11">
        <v>42.570014837414362</v>
      </c>
      <c r="AK70" s="11">
        <v>117.565856487159</v>
      </c>
      <c r="AL70" s="11">
        <v>42.142913126050018</v>
      </c>
      <c r="AM70" s="11">
        <v>44.334610016310855</v>
      </c>
      <c r="AN70" s="11">
        <v>195.55161452699036</v>
      </c>
      <c r="AO70" s="11">
        <v>104.98998941730723</v>
      </c>
      <c r="AP70" s="11">
        <v>81.867009411840726</v>
      </c>
      <c r="AQ70" s="11">
        <v>76.445176448995198</v>
      </c>
      <c r="AR70" s="11">
        <v>72.352852878617171</v>
      </c>
      <c r="AS70" s="11">
        <v>46.338634839080825</v>
      </c>
      <c r="AT70" s="11">
        <v>43.932019676224904</v>
      </c>
      <c r="AU70" s="11">
        <v>38.280383299919386</v>
      </c>
      <c r="AV70" s="11">
        <v>34.812122427158343</v>
      </c>
      <c r="AW70" s="11">
        <v>95.856298067298951</v>
      </c>
      <c r="AX70" s="11">
        <v>33.384655032676044</v>
      </c>
      <c r="AY70" s="11">
        <v>28.03461399038811</v>
      </c>
      <c r="AZ70" s="12">
        <v>53.630554645285351</v>
      </c>
    </row>
    <row r="71" spans="2:52" x14ac:dyDescent="0.35">
      <c r="B71" s="9">
        <v>68</v>
      </c>
      <c r="C71" s="11">
        <v>51.46636436323336</v>
      </c>
      <c r="D71" s="11">
        <v>61.41213093443163</v>
      </c>
      <c r="E71" s="11">
        <v>100.41163066411062</v>
      </c>
      <c r="F71" s="11">
        <v>110.92254750774289</v>
      </c>
      <c r="G71" s="11">
        <v>40.976535993132813</v>
      </c>
      <c r="H71" s="11">
        <v>68.687067395553612</v>
      </c>
      <c r="I71" s="11">
        <v>37.920301018397247</v>
      </c>
      <c r="J71" s="11">
        <v>42.567526682940183</v>
      </c>
      <c r="K71" s="11">
        <v>63.195319500974612</v>
      </c>
      <c r="L71" s="11">
        <v>50.979591606277673</v>
      </c>
      <c r="M71" s="11">
        <v>36.086059789616357</v>
      </c>
      <c r="N71" s="11">
        <v>83.881916101881288</v>
      </c>
      <c r="O71" s="11">
        <v>190.9999490003903</v>
      </c>
      <c r="P71" s="11">
        <v>85.021273741793451</v>
      </c>
      <c r="Q71" s="11">
        <v>66.452588326018628</v>
      </c>
      <c r="R71" s="11">
        <v>69.102074838305882</v>
      </c>
      <c r="S71" s="11">
        <v>40.234192636528093</v>
      </c>
      <c r="T71" s="11">
        <v>53.708095170127756</v>
      </c>
      <c r="U71" s="11">
        <v>137.3330560465555</v>
      </c>
      <c r="V71" s="11">
        <v>40.881529156373865</v>
      </c>
      <c r="W71" s="11">
        <v>77.753890456685255</v>
      </c>
      <c r="X71" s="11">
        <v>77.599656514242355</v>
      </c>
      <c r="Y71" s="11">
        <v>38.589543019936215</v>
      </c>
      <c r="Z71" s="11">
        <v>63.121992651492228</v>
      </c>
      <c r="AA71" s="11">
        <v>75.974216067601418</v>
      </c>
      <c r="AB71" s="11">
        <v>71.684448830052759</v>
      </c>
      <c r="AC71" s="11">
        <v>43.336457355067409</v>
      </c>
      <c r="AD71" s="11">
        <v>74.06456848299095</v>
      </c>
      <c r="AE71" s="11">
        <v>52.638652548563073</v>
      </c>
      <c r="AF71" s="11">
        <v>101.59675993565421</v>
      </c>
      <c r="AG71" s="11">
        <v>53.989015784272894</v>
      </c>
      <c r="AH71" s="11">
        <v>78.244529174782528</v>
      </c>
      <c r="AI71" s="11">
        <v>63.886233606526247</v>
      </c>
      <c r="AJ71" s="11">
        <v>57.246959602481219</v>
      </c>
      <c r="AK71" s="11">
        <v>70.589265297507765</v>
      </c>
      <c r="AL71" s="11">
        <v>46.010573248142748</v>
      </c>
      <c r="AM71" s="11">
        <v>65.980548893468097</v>
      </c>
      <c r="AN71" s="11">
        <v>34.170342458942187</v>
      </c>
      <c r="AO71" s="11">
        <v>60.758793637001219</v>
      </c>
      <c r="AP71" s="11">
        <v>72.409522434470304</v>
      </c>
      <c r="AQ71" s="11">
        <v>110.09274292284836</v>
      </c>
      <c r="AR71" s="11">
        <v>109.62912381812937</v>
      </c>
      <c r="AS71" s="11">
        <v>101.69210398583789</v>
      </c>
      <c r="AT71" s="11">
        <v>42.674868681646259</v>
      </c>
      <c r="AU71" s="11">
        <v>31.729542287787506</v>
      </c>
      <c r="AV71" s="11">
        <v>76.920886021766108</v>
      </c>
      <c r="AW71" s="11">
        <v>55.191711243511406</v>
      </c>
      <c r="AX71" s="11">
        <v>31.425188781586161</v>
      </c>
      <c r="AY71" s="11">
        <v>125.72056081244874</v>
      </c>
      <c r="AZ71" s="12">
        <v>51.275061653955873</v>
      </c>
    </row>
    <row r="72" spans="2:52" x14ac:dyDescent="0.35">
      <c r="B72" s="9">
        <v>69</v>
      </c>
      <c r="C72" s="11">
        <v>50.49343648220934</v>
      </c>
      <c r="D72" s="11">
        <v>128.00189797893177</v>
      </c>
      <c r="E72" s="11">
        <v>213.07700799498605</v>
      </c>
      <c r="F72" s="11">
        <v>112.22160696900285</v>
      </c>
      <c r="G72" s="11">
        <v>67.912499169869804</v>
      </c>
      <c r="H72" s="11">
        <v>69.258095101093147</v>
      </c>
      <c r="I72" s="11">
        <v>99.721828052792219</v>
      </c>
      <c r="J72" s="11">
        <v>51.115923577682125</v>
      </c>
      <c r="K72" s="11">
        <v>129.5556044867995</v>
      </c>
      <c r="L72" s="11">
        <v>46.425148616904522</v>
      </c>
      <c r="M72" s="11">
        <v>70.19427944370608</v>
      </c>
      <c r="N72" s="11">
        <v>133.88362397647643</v>
      </c>
      <c r="O72" s="11">
        <v>39.826993299987691</v>
      </c>
      <c r="P72" s="11">
        <v>97.248931672344909</v>
      </c>
      <c r="Q72" s="11">
        <v>148.94691061867471</v>
      </c>
      <c r="R72" s="11">
        <v>47.496758290736118</v>
      </c>
      <c r="S72" s="11">
        <v>57.547500424952197</v>
      </c>
      <c r="T72" s="11">
        <v>46.541054966417718</v>
      </c>
      <c r="U72" s="11">
        <v>65.225826253789052</v>
      </c>
      <c r="V72" s="11">
        <v>75.235177117563779</v>
      </c>
      <c r="W72" s="11">
        <v>51.533996733310076</v>
      </c>
      <c r="X72" s="11">
        <v>101.95391697223747</v>
      </c>
      <c r="Y72" s="11">
        <v>79.810358005386718</v>
      </c>
      <c r="Z72" s="11">
        <v>29.816200768065652</v>
      </c>
      <c r="AA72" s="11">
        <v>50.387937318934476</v>
      </c>
      <c r="AB72" s="11">
        <v>81.92195824515575</v>
      </c>
      <c r="AC72" s="11">
        <v>132.29467728009587</v>
      </c>
      <c r="AD72" s="11">
        <v>76.462237327454972</v>
      </c>
      <c r="AE72" s="11">
        <v>88.518495920416228</v>
      </c>
      <c r="AF72" s="11">
        <v>56.8009864690368</v>
      </c>
      <c r="AG72" s="11">
        <v>39.660174323772615</v>
      </c>
      <c r="AH72" s="11">
        <v>55.781696312316001</v>
      </c>
      <c r="AI72" s="11">
        <v>65.515775625639705</v>
      </c>
      <c r="AJ72" s="11">
        <v>43.622870022373959</v>
      </c>
      <c r="AK72" s="11">
        <v>38.777271903174309</v>
      </c>
      <c r="AL72" s="11">
        <v>70.256633444909383</v>
      </c>
      <c r="AM72" s="11">
        <v>73.742865125174063</v>
      </c>
      <c r="AN72" s="11">
        <v>74.468615096927607</v>
      </c>
      <c r="AO72" s="11">
        <v>51.640648161303794</v>
      </c>
      <c r="AP72" s="11">
        <v>63.898586118739047</v>
      </c>
      <c r="AQ72" s="11">
        <v>159.62783203957213</v>
      </c>
      <c r="AR72" s="11">
        <v>57.213974086532055</v>
      </c>
      <c r="AS72" s="11">
        <v>49.821061561197254</v>
      </c>
      <c r="AT72" s="11">
        <v>35.166378920837623</v>
      </c>
      <c r="AU72" s="11">
        <v>39.902860367922997</v>
      </c>
      <c r="AV72" s="11">
        <v>55.069825193611081</v>
      </c>
      <c r="AW72" s="11">
        <v>45.17427428405518</v>
      </c>
      <c r="AX72" s="11">
        <v>73.142187442570702</v>
      </c>
      <c r="AY72" s="11">
        <v>38.241666836898901</v>
      </c>
      <c r="AZ72" s="12">
        <v>45.817099901970778</v>
      </c>
    </row>
    <row r="73" spans="2:52" x14ac:dyDescent="0.35">
      <c r="B73" s="9">
        <v>70</v>
      </c>
      <c r="C73" s="11">
        <v>105.1481529108391</v>
      </c>
      <c r="D73" s="11">
        <v>80.947136308491352</v>
      </c>
      <c r="E73" s="11">
        <v>66.348107259282983</v>
      </c>
      <c r="F73" s="11">
        <v>137.29785956595509</v>
      </c>
      <c r="G73" s="11">
        <v>54.887177097963672</v>
      </c>
      <c r="H73" s="11">
        <v>85.300955834765304</v>
      </c>
      <c r="I73" s="11">
        <v>93.863200794665886</v>
      </c>
      <c r="J73" s="11">
        <v>77.787303126955365</v>
      </c>
      <c r="K73" s="11">
        <v>43.846632692134328</v>
      </c>
      <c r="L73" s="11">
        <v>104.87234777519687</v>
      </c>
      <c r="M73" s="11">
        <v>59.270440956022526</v>
      </c>
      <c r="N73" s="11">
        <v>64.72902225095433</v>
      </c>
      <c r="O73" s="11">
        <v>66.312243425573826</v>
      </c>
      <c r="P73" s="11">
        <v>76.138646613595341</v>
      </c>
      <c r="Q73" s="11">
        <v>56.608920889779036</v>
      </c>
      <c r="R73" s="11">
        <v>61.370352012496078</v>
      </c>
      <c r="S73" s="11">
        <v>86.567349453825798</v>
      </c>
      <c r="T73" s="11">
        <v>40.427283649684654</v>
      </c>
      <c r="U73" s="11">
        <v>139.7927087019155</v>
      </c>
      <c r="V73" s="11">
        <v>46.549390383795199</v>
      </c>
      <c r="W73" s="11">
        <v>38.522036354372467</v>
      </c>
      <c r="X73" s="11">
        <v>88.828551369828375</v>
      </c>
      <c r="Y73" s="11">
        <v>142.48388344732331</v>
      </c>
      <c r="Z73" s="11">
        <v>78.351337378837272</v>
      </c>
      <c r="AA73" s="11">
        <v>53.702078993740471</v>
      </c>
      <c r="AB73" s="11">
        <v>88.790247221968428</v>
      </c>
      <c r="AC73" s="11">
        <v>44.089431456916216</v>
      </c>
      <c r="AD73" s="11">
        <v>75.806115654825419</v>
      </c>
      <c r="AE73" s="11">
        <v>113.82507286881889</v>
      </c>
      <c r="AF73" s="11">
        <v>59.259602672986773</v>
      </c>
      <c r="AG73" s="11">
        <v>52.58909128784029</v>
      </c>
      <c r="AH73" s="11">
        <v>68.102948774481035</v>
      </c>
      <c r="AI73" s="11">
        <v>237.08086802389897</v>
      </c>
      <c r="AJ73" s="11">
        <v>72.769814182766154</v>
      </c>
      <c r="AK73" s="11">
        <v>109.56497842523888</v>
      </c>
      <c r="AL73" s="11">
        <v>98.296579468799536</v>
      </c>
      <c r="AM73" s="11">
        <v>49.264838158516326</v>
      </c>
      <c r="AN73" s="11">
        <v>59.107884628819008</v>
      </c>
      <c r="AO73" s="11">
        <v>100.53341728977554</v>
      </c>
      <c r="AP73" s="11">
        <v>57.776110652413493</v>
      </c>
      <c r="AQ73" s="11">
        <v>62.699995554957688</v>
      </c>
      <c r="AR73" s="11">
        <v>99.877538695343205</v>
      </c>
      <c r="AS73" s="11">
        <v>110.49778326281036</v>
      </c>
      <c r="AT73" s="11">
        <v>46.633026261756704</v>
      </c>
      <c r="AU73" s="11">
        <v>61.086435886020503</v>
      </c>
      <c r="AV73" s="11">
        <v>119.73351218138713</v>
      </c>
      <c r="AW73" s="11">
        <v>105.79264017723698</v>
      </c>
      <c r="AX73" s="11">
        <v>42.268616268166923</v>
      </c>
      <c r="AY73" s="11">
        <v>45.667394519652028</v>
      </c>
      <c r="AZ73" s="12">
        <v>68.466789926253028</v>
      </c>
    </row>
    <row r="74" spans="2:52" x14ac:dyDescent="0.35">
      <c r="B74" s="9">
        <v>71</v>
      </c>
      <c r="C74" s="11">
        <v>102.99813006852503</v>
      </c>
      <c r="D74" s="11">
        <v>92.106093292065268</v>
      </c>
      <c r="E74" s="11">
        <v>123.54518156532014</v>
      </c>
      <c r="F74" s="11">
        <v>69.673973542797299</v>
      </c>
      <c r="G74" s="11">
        <v>89.365275486710772</v>
      </c>
      <c r="H74" s="11">
        <v>57.855325930605694</v>
      </c>
      <c r="I74" s="11">
        <v>57.010583320542111</v>
      </c>
      <c r="J74" s="11">
        <v>80.339069444132761</v>
      </c>
      <c r="K74" s="11">
        <v>85.04970908887077</v>
      </c>
      <c r="L74" s="11">
        <v>60.888024111467637</v>
      </c>
      <c r="M74" s="11">
        <v>58.042931190905307</v>
      </c>
      <c r="N74" s="11">
        <v>159.89736202928728</v>
      </c>
      <c r="O74" s="11">
        <v>44.105300787244786</v>
      </c>
      <c r="P74" s="11">
        <v>63.442087202467896</v>
      </c>
      <c r="Q74" s="11">
        <v>52.186298365335738</v>
      </c>
      <c r="R74" s="11">
        <v>98.133714697149358</v>
      </c>
      <c r="S74" s="11">
        <v>46.068360238340389</v>
      </c>
      <c r="T74" s="11">
        <v>102.52539674571941</v>
      </c>
      <c r="U74" s="11">
        <v>79.486963541035593</v>
      </c>
      <c r="V74" s="11">
        <v>40.517011317721526</v>
      </c>
      <c r="W74" s="11">
        <v>91.882558937197103</v>
      </c>
      <c r="X74" s="11">
        <v>69.164422862369548</v>
      </c>
      <c r="Y74" s="11">
        <v>114.82771868389516</v>
      </c>
      <c r="Z74" s="11">
        <v>45.586862316165551</v>
      </c>
      <c r="AA74" s="11">
        <v>51.971273355011313</v>
      </c>
      <c r="AB74" s="11">
        <v>42.864629681376051</v>
      </c>
      <c r="AC74" s="11">
        <v>29.808394360396338</v>
      </c>
      <c r="AD74" s="11">
        <v>70.179506002049663</v>
      </c>
      <c r="AE74" s="11">
        <v>34.367210371267099</v>
      </c>
      <c r="AF74" s="11">
        <v>51.297288501683731</v>
      </c>
      <c r="AG74" s="11">
        <v>33.899741877771469</v>
      </c>
      <c r="AH74" s="11">
        <v>134.72460419445036</v>
      </c>
      <c r="AI74" s="11">
        <v>135.98817712256019</v>
      </c>
      <c r="AJ74" s="11">
        <v>56.645450444305389</v>
      </c>
      <c r="AK74" s="11">
        <v>38.225726851002612</v>
      </c>
      <c r="AL74" s="11">
        <v>67.860085309233654</v>
      </c>
      <c r="AM74" s="11">
        <v>39.183721504210773</v>
      </c>
      <c r="AN74" s="11">
        <v>52.226437923301738</v>
      </c>
      <c r="AO74" s="11">
        <v>90.976011156119966</v>
      </c>
      <c r="AP74" s="11">
        <v>59.343621516326621</v>
      </c>
      <c r="AQ74" s="11">
        <v>31.983400113835071</v>
      </c>
      <c r="AR74" s="11">
        <v>68.371740169399857</v>
      </c>
      <c r="AS74" s="11">
        <v>45.451559213409077</v>
      </c>
      <c r="AT74" s="11">
        <v>128.29886248042266</v>
      </c>
      <c r="AU74" s="11">
        <v>73.601719044243538</v>
      </c>
      <c r="AV74" s="11">
        <v>52.860152136791676</v>
      </c>
      <c r="AW74" s="11">
        <v>102.34422542967532</v>
      </c>
      <c r="AX74" s="11">
        <v>52.606572758137702</v>
      </c>
      <c r="AY74" s="11">
        <v>29.258480681660902</v>
      </c>
      <c r="AZ74" s="12">
        <v>28.473858062977285</v>
      </c>
    </row>
    <row r="75" spans="2:52" x14ac:dyDescent="0.35">
      <c r="B75" s="9">
        <v>72</v>
      </c>
      <c r="C75" s="11">
        <v>51.231695096193071</v>
      </c>
      <c r="D75" s="11">
        <v>69.610991941017957</v>
      </c>
      <c r="E75" s="11">
        <v>110.99007317488436</v>
      </c>
      <c r="F75" s="11">
        <v>67.717634780237049</v>
      </c>
      <c r="G75" s="11">
        <v>62.365974086333736</v>
      </c>
      <c r="H75" s="11">
        <v>95.36799523024203</v>
      </c>
      <c r="I75" s="11">
        <v>151.15152819381547</v>
      </c>
      <c r="J75" s="11">
        <v>67.534725207357695</v>
      </c>
      <c r="K75" s="11">
        <v>39.588911706368243</v>
      </c>
      <c r="L75" s="11">
        <v>85.347947772625915</v>
      </c>
      <c r="M75" s="11">
        <v>46.576132829761512</v>
      </c>
      <c r="N75" s="11">
        <v>68.19628123738029</v>
      </c>
      <c r="O75" s="11">
        <v>51.995615362316144</v>
      </c>
      <c r="P75" s="11">
        <v>59.647172049307287</v>
      </c>
      <c r="Q75" s="11">
        <v>35.001749741672654</v>
      </c>
      <c r="R75" s="11">
        <v>61.70234372443467</v>
      </c>
      <c r="S75" s="11">
        <v>63.666728481487858</v>
      </c>
      <c r="T75" s="11">
        <v>67.491710108706016</v>
      </c>
      <c r="U75" s="11">
        <v>119.99522917157076</v>
      </c>
      <c r="V75" s="11">
        <v>36.645896674693233</v>
      </c>
      <c r="W75" s="11">
        <v>84.424368508688602</v>
      </c>
      <c r="X75" s="11">
        <v>58.360660451267293</v>
      </c>
      <c r="Y75" s="11">
        <v>143.94860333042161</v>
      </c>
      <c r="Z75" s="11">
        <v>188.2003523171098</v>
      </c>
      <c r="AA75" s="11">
        <v>92.769378628208358</v>
      </c>
      <c r="AB75" s="11">
        <v>98.409636831150451</v>
      </c>
      <c r="AC75" s="11">
        <v>51.770091994976354</v>
      </c>
      <c r="AD75" s="11">
        <v>123.42457157636258</v>
      </c>
      <c r="AE75" s="11">
        <v>68.504064127399019</v>
      </c>
      <c r="AF75" s="11">
        <v>45.407468673301487</v>
      </c>
      <c r="AG75" s="11">
        <v>69.232804298190061</v>
      </c>
      <c r="AH75" s="11">
        <v>50.572800891266219</v>
      </c>
      <c r="AI75" s="11">
        <v>69.049308737128058</v>
      </c>
      <c r="AJ75" s="11">
        <v>69.012941232745561</v>
      </c>
      <c r="AK75" s="11">
        <v>79.624386846100307</v>
      </c>
      <c r="AL75" s="11">
        <v>83.346292881517797</v>
      </c>
      <c r="AM75" s="11">
        <v>52.94908024829251</v>
      </c>
      <c r="AN75" s="11">
        <v>68.315964889179369</v>
      </c>
      <c r="AO75" s="11">
        <v>72.74483666226952</v>
      </c>
      <c r="AP75" s="11">
        <v>56.370492975706441</v>
      </c>
      <c r="AQ75" s="11">
        <v>45.903907597793463</v>
      </c>
      <c r="AR75" s="11">
        <v>61.930863832138414</v>
      </c>
      <c r="AS75" s="11">
        <v>58.611839011817857</v>
      </c>
      <c r="AT75" s="11">
        <v>109.51815541422187</v>
      </c>
      <c r="AU75" s="11">
        <v>58.402607295535702</v>
      </c>
      <c r="AV75" s="11">
        <v>47.708449595788565</v>
      </c>
      <c r="AW75" s="11">
        <v>39.971874155508438</v>
      </c>
      <c r="AX75" s="11">
        <v>71.351569067614065</v>
      </c>
      <c r="AY75" s="11">
        <v>46.363033824978096</v>
      </c>
      <c r="AZ75" s="12">
        <v>38.07682594345691</v>
      </c>
    </row>
    <row r="76" spans="2:52" x14ac:dyDescent="0.35">
      <c r="B76" s="9">
        <v>73</v>
      </c>
      <c r="C76" s="11">
        <v>130.18437984180176</v>
      </c>
      <c r="D76" s="11">
        <v>118.27098557141099</v>
      </c>
      <c r="E76" s="11">
        <v>64.626211638451196</v>
      </c>
      <c r="F76" s="11">
        <v>65.742048963354108</v>
      </c>
      <c r="G76" s="11">
        <v>39.041902066998723</v>
      </c>
      <c r="H76" s="11">
        <v>47.97795342540784</v>
      </c>
      <c r="I76" s="11">
        <v>57.166628561766636</v>
      </c>
      <c r="J76" s="11">
        <v>49.2240607367373</v>
      </c>
      <c r="K76" s="11">
        <v>70.807398082867437</v>
      </c>
      <c r="L76" s="11">
        <v>48.797952582952384</v>
      </c>
      <c r="M76" s="11">
        <v>87.001315955546602</v>
      </c>
      <c r="N76" s="11">
        <v>96.784681860138221</v>
      </c>
      <c r="O76" s="11">
        <v>54.513794435523181</v>
      </c>
      <c r="P76" s="11">
        <v>67.069376228435431</v>
      </c>
      <c r="Q76" s="11">
        <v>44.263923196356146</v>
      </c>
      <c r="R76" s="11">
        <v>55.625733809144009</v>
      </c>
      <c r="S76" s="11">
        <v>71.835771239916056</v>
      </c>
      <c r="T76" s="11">
        <v>65.859207175127025</v>
      </c>
      <c r="U76" s="11">
        <v>43.172641284741943</v>
      </c>
      <c r="V76" s="11">
        <v>65.261052801489527</v>
      </c>
      <c r="W76" s="11">
        <v>101.73097013990011</v>
      </c>
      <c r="X76" s="11">
        <v>34.31272264571016</v>
      </c>
      <c r="Y76" s="11">
        <v>45.644253772792915</v>
      </c>
      <c r="Z76" s="11">
        <v>78.405626379877404</v>
      </c>
      <c r="AA76" s="11">
        <v>70.924905544597394</v>
      </c>
      <c r="AB76" s="11">
        <v>53.137618111481238</v>
      </c>
      <c r="AC76" s="11">
        <v>66.27047722092027</v>
      </c>
      <c r="AD76" s="11">
        <v>76.958059940942789</v>
      </c>
      <c r="AE76" s="11">
        <v>53.402920248528716</v>
      </c>
      <c r="AF76" s="11">
        <v>42.130250682977987</v>
      </c>
      <c r="AG76" s="11">
        <v>68.32437140920085</v>
      </c>
      <c r="AH76" s="11">
        <v>117.63483386411619</v>
      </c>
      <c r="AI76" s="11">
        <v>61.237308689768788</v>
      </c>
      <c r="AJ76" s="11">
        <v>70.064380289629554</v>
      </c>
      <c r="AK76" s="11">
        <v>62.677381091434178</v>
      </c>
      <c r="AL76" s="11">
        <v>63.282962062543341</v>
      </c>
      <c r="AM76" s="11">
        <v>50.643515001988845</v>
      </c>
      <c r="AN76" s="11">
        <v>93.184857089275212</v>
      </c>
      <c r="AO76" s="11">
        <v>48.550439463308244</v>
      </c>
      <c r="AP76" s="11">
        <v>55.598934304214531</v>
      </c>
      <c r="AQ76" s="11">
        <v>44.542038403668869</v>
      </c>
      <c r="AR76" s="11">
        <v>54.720662174271425</v>
      </c>
      <c r="AS76" s="11">
        <v>39.468787298369584</v>
      </c>
      <c r="AT76" s="11">
        <v>47.714527939780019</v>
      </c>
      <c r="AU76" s="11">
        <v>45.875592384040615</v>
      </c>
      <c r="AV76" s="11">
        <v>77.675616576354955</v>
      </c>
      <c r="AW76" s="11">
        <v>69.157020004913562</v>
      </c>
      <c r="AX76" s="11">
        <v>89.614494432771821</v>
      </c>
      <c r="AY76" s="11">
        <v>52.569144494920714</v>
      </c>
      <c r="AZ76" s="12">
        <v>56.279891988836269</v>
      </c>
    </row>
    <row r="77" spans="2:52" x14ac:dyDescent="0.35">
      <c r="B77" s="9">
        <v>74</v>
      </c>
      <c r="C77" s="11">
        <v>50.129436570545735</v>
      </c>
      <c r="D77" s="11">
        <v>58.032084086464472</v>
      </c>
      <c r="E77" s="11">
        <v>123.51008675191179</v>
      </c>
      <c r="F77" s="11">
        <v>45.274904541387443</v>
      </c>
      <c r="G77" s="11">
        <v>63.869340054465567</v>
      </c>
      <c r="H77" s="11">
        <v>86.900822898180394</v>
      </c>
      <c r="I77" s="11">
        <v>49.823156616149348</v>
      </c>
      <c r="J77" s="11">
        <v>70.724757507315516</v>
      </c>
      <c r="K77" s="11">
        <v>98.200201488196541</v>
      </c>
      <c r="L77" s="11">
        <v>69.42067377654476</v>
      </c>
      <c r="M77" s="11">
        <v>53.393437427649694</v>
      </c>
      <c r="N77" s="11">
        <v>53.206428620602793</v>
      </c>
      <c r="O77" s="11">
        <v>49.928564475043743</v>
      </c>
      <c r="P77" s="11">
        <v>131.81147908527038</v>
      </c>
      <c r="Q77" s="11">
        <v>65.207564992754001</v>
      </c>
      <c r="R77" s="11">
        <v>51.004438641718565</v>
      </c>
      <c r="S77" s="11">
        <v>161.82386471315053</v>
      </c>
      <c r="T77" s="11">
        <v>56.395048527107129</v>
      </c>
      <c r="U77" s="11">
        <v>73.241406026567148</v>
      </c>
      <c r="V77" s="11">
        <v>72.531634244839552</v>
      </c>
      <c r="W77" s="11">
        <v>47.820553442852756</v>
      </c>
      <c r="X77" s="11">
        <v>52.040181921236275</v>
      </c>
      <c r="Y77" s="11">
        <v>64.518721310871769</v>
      </c>
      <c r="Z77" s="11">
        <v>71.826397590444202</v>
      </c>
      <c r="AA77" s="11">
        <v>42.886110135469394</v>
      </c>
      <c r="AB77" s="11">
        <v>42.986904303434983</v>
      </c>
      <c r="AC77" s="11">
        <v>64.576032243771209</v>
      </c>
      <c r="AD77" s="11">
        <v>84.195083650950366</v>
      </c>
      <c r="AE77" s="11">
        <v>71.874174666486923</v>
      </c>
      <c r="AF77" s="11">
        <v>40.268227616625701</v>
      </c>
      <c r="AG77" s="11">
        <v>78.32191473166047</v>
      </c>
      <c r="AH77" s="11">
        <v>127.65126199525113</v>
      </c>
      <c r="AI77" s="11">
        <v>71.389523146429369</v>
      </c>
      <c r="AJ77" s="11">
        <v>52.843604346586773</v>
      </c>
      <c r="AK77" s="11">
        <v>59.134106746677958</v>
      </c>
      <c r="AL77" s="11">
        <v>78.330145694899585</v>
      </c>
      <c r="AM77" s="11">
        <v>41.348665818398359</v>
      </c>
      <c r="AN77" s="11">
        <v>59.40195685235463</v>
      </c>
      <c r="AO77" s="11">
        <v>57.819837603553765</v>
      </c>
      <c r="AP77" s="11">
        <v>76.097738701650002</v>
      </c>
      <c r="AQ77" s="11">
        <v>35.808428113310903</v>
      </c>
      <c r="AR77" s="11">
        <v>52.954322284174978</v>
      </c>
      <c r="AS77" s="11">
        <v>181.17739080002767</v>
      </c>
      <c r="AT77" s="11">
        <v>41.598886529850894</v>
      </c>
      <c r="AU77" s="11">
        <v>50.945213319184802</v>
      </c>
      <c r="AV77" s="11">
        <v>83.426287096215361</v>
      </c>
      <c r="AW77" s="11">
        <v>65.885192471778012</v>
      </c>
      <c r="AX77" s="11">
        <v>76.381937319207154</v>
      </c>
      <c r="AY77" s="11">
        <v>55.043496852866724</v>
      </c>
      <c r="AZ77" s="12">
        <v>81.482577170966096</v>
      </c>
    </row>
    <row r="78" spans="2:52" x14ac:dyDescent="0.35">
      <c r="B78" s="9">
        <v>75</v>
      </c>
      <c r="C78" s="11">
        <v>47.188653423469695</v>
      </c>
      <c r="D78" s="11">
        <v>99.073752689396557</v>
      </c>
      <c r="E78" s="11">
        <v>103.0099556878921</v>
      </c>
      <c r="F78" s="11">
        <v>141.23401730211137</v>
      </c>
      <c r="G78" s="11">
        <v>89.343602334660403</v>
      </c>
      <c r="H78" s="11">
        <v>76.929288545913863</v>
      </c>
      <c r="I78" s="11">
        <v>81.226197326954249</v>
      </c>
      <c r="J78" s="11">
        <v>67.223902639703212</v>
      </c>
      <c r="K78" s="11">
        <v>54.641282157135436</v>
      </c>
      <c r="L78" s="11">
        <v>129.41244709769833</v>
      </c>
      <c r="M78" s="11">
        <v>93.898513037461512</v>
      </c>
      <c r="N78" s="11">
        <v>65.917055020611855</v>
      </c>
      <c r="O78" s="11">
        <v>98.956542273938823</v>
      </c>
      <c r="P78" s="11">
        <v>58.346696247686317</v>
      </c>
      <c r="Q78" s="11">
        <v>51.412069127621535</v>
      </c>
      <c r="R78" s="11">
        <v>51.582484027699692</v>
      </c>
      <c r="S78" s="11">
        <v>133.71100601545976</v>
      </c>
      <c r="T78" s="11">
        <v>45.696108682534152</v>
      </c>
      <c r="U78" s="11">
        <v>59.105957860526615</v>
      </c>
      <c r="V78" s="11">
        <v>102.56771735840753</v>
      </c>
      <c r="W78" s="11">
        <v>137.69483161637629</v>
      </c>
      <c r="X78" s="11">
        <v>69.22837312402514</v>
      </c>
      <c r="Y78" s="11">
        <v>36.195521160180206</v>
      </c>
      <c r="Z78" s="11">
        <v>81.252400335780777</v>
      </c>
      <c r="AA78" s="11">
        <v>54.281477168624477</v>
      </c>
      <c r="AB78" s="11">
        <v>59.03068799658741</v>
      </c>
      <c r="AC78" s="11">
        <v>79.248038911660501</v>
      </c>
      <c r="AD78" s="11">
        <v>94.173717832459729</v>
      </c>
      <c r="AE78" s="11">
        <v>62.368037659716791</v>
      </c>
      <c r="AF78" s="11">
        <v>92.285543743601139</v>
      </c>
      <c r="AG78" s="11">
        <v>84.579220349428695</v>
      </c>
      <c r="AH78" s="11">
        <v>42.827882689089712</v>
      </c>
      <c r="AI78" s="11">
        <v>74.335184168910217</v>
      </c>
      <c r="AJ78" s="11">
        <v>43.042675943364529</v>
      </c>
      <c r="AK78" s="11">
        <v>87.533596406144653</v>
      </c>
      <c r="AL78" s="11">
        <v>75.442299258946449</v>
      </c>
      <c r="AM78" s="11">
        <v>109.67233823267547</v>
      </c>
      <c r="AN78" s="11">
        <v>70.428305827457578</v>
      </c>
      <c r="AO78" s="11">
        <v>164.52729798038257</v>
      </c>
      <c r="AP78" s="11">
        <v>59.899485536038078</v>
      </c>
      <c r="AQ78" s="11">
        <v>36.17626930676338</v>
      </c>
      <c r="AR78" s="11">
        <v>86.409154133842009</v>
      </c>
      <c r="AS78" s="11">
        <v>90.098146578943201</v>
      </c>
      <c r="AT78" s="11">
        <v>46.375742493184809</v>
      </c>
      <c r="AU78" s="11">
        <v>37.943758970779506</v>
      </c>
      <c r="AV78" s="11">
        <v>45.976189319715601</v>
      </c>
      <c r="AW78" s="11">
        <v>70.956610710330267</v>
      </c>
      <c r="AX78" s="11">
        <v>84.673410157755782</v>
      </c>
      <c r="AY78" s="11">
        <v>42.173014328047707</v>
      </c>
      <c r="AZ78" s="12">
        <v>40.338943678651177</v>
      </c>
    </row>
    <row r="79" spans="2:52" x14ac:dyDescent="0.35">
      <c r="B79" s="9">
        <v>76</v>
      </c>
      <c r="C79" s="11">
        <v>150.16779183013233</v>
      </c>
      <c r="D79" s="11">
        <v>64.941852472314125</v>
      </c>
      <c r="E79" s="11">
        <v>75.184708046511503</v>
      </c>
      <c r="F79" s="11">
        <v>125.38935346007965</v>
      </c>
      <c r="G79" s="11">
        <v>52.939244540199944</v>
      </c>
      <c r="H79" s="11">
        <v>41.003083229032207</v>
      </c>
      <c r="I79" s="11">
        <v>118.56922540059</v>
      </c>
      <c r="J79" s="11">
        <v>118.53543351664932</v>
      </c>
      <c r="K79" s="11">
        <v>49.555653961689572</v>
      </c>
      <c r="L79" s="11">
        <v>58.907389211008947</v>
      </c>
      <c r="M79" s="11">
        <v>102.64643079619587</v>
      </c>
      <c r="N79" s="11">
        <v>66.477945048879945</v>
      </c>
      <c r="O79" s="11">
        <v>37.164730377759874</v>
      </c>
      <c r="P79" s="11">
        <v>80.945658878653632</v>
      </c>
      <c r="Q79" s="11">
        <v>35.808092993283523</v>
      </c>
      <c r="R79" s="11">
        <v>78.28538631270024</v>
      </c>
      <c r="S79" s="11">
        <v>60.935736510006606</v>
      </c>
      <c r="T79" s="11">
        <v>47.011568858083066</v>
      </c>
      <c r="U79" s="11">
        <v>68.084947084133049</v>
      </c>
      <c r="V79" s="11">
        <v>58.214039964429219</v>
      </c>
      <c r="W79" s="11">
        <v>90.039919423362278</v>
      </c>
      <c r="X79" s="11">
        <v>53.518591924582168</v>
      </c>
      <c r="Y79" s="11">
        <v>45.699087639633213</v>
      </c>
      <c r="Z79" s="11">
        <v>50.727877127512471</v>
      </c>
      <c r="AA79" s="11">
        <v>56.44050914476837</v>
      </c>
      <c r="AB79" s="11">
        <v>68.901244208722702</v>
      </c>
      <c r="AC79" s="11">
        <v>42.514285988040939</v>
      </c>
      <c r="AD79" s="11">
        <v>67.160621969890528</v>
      </c>
      <c r="AE79" s="11">
        <v>89.43283612266498</v>
      </c>
      <c r="AF79" s="11">
        <v>58.56883473048925</v>
      </c>
      <c r="AG79" s="11">
        <v>46.691531063898637</v>
      </c>
      <c r="AH79" s="11">
        <v>157.61077283098174</v>
      </c>
      <c r="AI79" s="11">
        <v>74.315947547977359</v>
      </c>
      <c r="AJ79" s="11">
        <v>84.434173446421099</v>
      </c>
      <c r="AK79" s="11">
        <v>83.416223910153221</v>
      </c>
      <c r="AL79" s="11">
        <v>91.265460686187808</v>
      </c>
      <c r="AM79" s="11">
        <v>46.004237357928623</v>
      </c>
      <c r="AN79" s="11">
        <v>53.925022134704626</v>
      </c>
      <c r="AO79" s="11">
        <v>46.687314547883368</v>
      </c>
      <c r="AP79" s="11">
        <v>96.100839205628418</v>
      </c>
      <c r="AQ79" s="11">
        <v>71.364330643498164</v>
      </c>
      <c r="AR79" s="11">
        <v>74.531655191565292</v>
      </c>
      <c r="AS79" s="11">
        <v>48.629865281285717</v>
      </c>
      <c r="AT79" s="11">
        <v>36.780100007907066</v>
      </c>
      <c r="AU79" s="11">
        <v>75.695480424912517</v>
      </c>
      <c r="AV79" s="11">
        <v>72.908634371361288</v>
      </c>
      <c r="AW79" s="11">
        <v>36.648103970124581</v>
      </c>
      <c r="AX79" s="11">
        <v>52.168478208145359</v>
      </c>
      <c r="AY79" s="11">
        <v>53.086832351930809</v>
      </c>
      <c r="AZ79" s="12">
        <v>105.12229652190202</v>
      </c>
    </row>
    <row r="80" spans="2:52" x14ac:dyDescent="0.35">
      <c r="B80" s="9">
        <v>77</v>
      </c>
      <c r="C80" s="11">
        <v>78.235750976019389</v>
      </c>
      <c r="D80" s="11">
        <v>81.599601339482263</v>
      </c>
      <c r="E80" s="11">
        <v>89.216942232830135</v>
      </c>
      <c r="F80" s="11">
        <v>46.734684323341959</v>
      </c>
      <c r="G80" s="11">
        <v>59.526832893655254</v>
      </c>
      <c r="H80" s="11">
        <v>88.53545981643741</v>
      </c>
      <c r="I80" s="11">
        <v>78.468236340052769</v>
      </c>
      <c r="J80" s="11">
        <v>53.36724704117804</v>
      </c>
      <c r="K80" s="11">
        <v>61.962320047378299</v>
      </c>
      <c r="L80" s="11">
        <v>85.118741269751979</v>
      </c>
      <c r="M80" s="11">
        <v>59.144183689482588</v>
      </c>
      <c r="N80" s="11">
        <v>146.10928429933747</v>
      </c>
      <c r="O80" s="11">
        <v>62.522902483240586</v>
      </c>
      <c r="P80" s="11">
        <v>58.170101709108877</v>
      </c>
      <c r="Q80" s="11">
        <v>84.442969383694489</v>
      </c>
      <c r="R80" s="11">
        <v>47.026111403958566</v>
      </c>
      <c r="S80" s="11">
        <v>48.89078052528766</v>
      </c>
      <c r="T80" s="11">
        <v>62.575386847265236</v>
      </c>
      <c r="U80" s="11">
        <v>66.606695944334191</v>
      </c>
      <c r="V80" s="11">
        <v>51.334764050058432</v>
      </c>
      <c r="W80" s="11">
        <v>70.858611765348499</v>
      </c>
      <c r="X80" s="11">
        <v>72.331702350780873</v>
      </c>
      <c r="Y80" s="11">
        <v>90.338454386118059</v>
      </c>
      <c r="Z80" s="11">
        <v>44.818994282418515</v>
      </c>
      <c r="AA80" s="11">
        <v>50.902395081957593</v>
      </c>
      <c r="AB80" s="11">
        <v>41.43395977890917</v>
      </c>
      <c r="AC80" s="11">
        <v>59.972103596875698</v>
      </c>
      <c r="AD80" s="11">
        <v>71.557452032097771</v>
      </c>
      <c r="AE80" s="11">
        <v>87.798696366927857</v>
      </c>
      <c r="AF80" s="11">
        <v>46.240109541074922</v>
      </c>
      <c r="AG80" s="11">
        <v>37.826997107775583</v>
      </c>
      <c r="AH80" s="11">
        <v>43.63950956944808</v>
      </c>
      <c r="AI80" s="11">
        <v>74.188754539581055</v>
      </c>
      <c r="AJ80" s="11">
        <v>121.07467161086237</v>
      </c>
      <c r="AK80" s="11">
        <v>54.140267505278956</v>
      </c>
      <c r="AL80" s="11">
        <v>53.36491352879446</v>
      </c>
      <c r="AM80" s="11">
        <v>53.042613316598292</v>
      </c>
      <c r="AN80" s="11">
        <v>66.436252919167629</v>
      </c>
      <c r="AO80" s="11">
        <v>89.945040107419516</v>
      </c>
      <c r="AP80" s="11">
        <v>58.597607638573422</v>
      </c>
      <c r="AQ80" s="11">
        <v>32.623078218997243</v>
      </c>
      <c r="AR80" s="11">
        <v>49.705109266118029</v>
      </c>
      <c r="AS80" s="11">
        <v>42.373851114483166</v>
      </c>
      <c r="AT80" s="11">
        <v>67.806204452188723</v>
      </c>
      <c r="AU80" s="11">
        <v>64.392707383249444</v>
      </c>
      <c r="AV80" s="11">
        <v>47.497125876089889</v>
      </c>
      <c r="AW80" s="11">
        <v>60.592030299463381</v>
      </c>
      <c r="AX80" s="11">
        <v>41.203830358485426</v>
      </c>
      <c r="AY80" s="11">
        <v>58.463387756390567</v>
      </c>
      <c r="AZ80" s="12">
        <v>53.864206180175131</v>
      </c>
    </row>
    <row r="81" spans="2:52" x14ac:dyDescent="0.35">
      <c r="B81" s="9">
        <v>78</v>
      </c>
      <c r="C81" s="11">
        <v>71.574415571891336</v>
      </c>
      <c r="D81" s="11">
        <v>123.86835387586839</v>
      </c>
      <c r="E81" s="11">
        <v>104.63690276429048</v>
      </c>
      <c r="F81" s="11">
        <v>70.750825663275705</v>
      </c>
      <c r="G81" s="11">
        <v>93.462764221463772</v>
      </c>
      <c r="H81" s="11">
        <v>53.213817299344271</v>
      </c>
      <c r="I81" s="11">
        <v>40.544239500074141</v>
      </c>
      <c r="J81" s="11">
        <v>82.950888225158707</v>
      </c>
      <c r="K81" s="11">
        <v>58.0977780665417</v>
      </c>
      <c r="L81" s="11">
        <v>36.170076310540956</v>
      </c>
      <c r="M81" s="11">
        <v>58.413573180830838</v>
      </c>
      <c r="N81" s="11">
        <v>51.552284036153544</v>
      </c>
      <c r="O81" s="11">
        <v>52.931614168973553</v>
      </c>
      <c r="P81" s="11">
        <v>49.949561726338537</v>
      </c>
      <c r="Q81" s="11">
        <v>81.523409096253332</v>
      </c>
      <c r="R81" s="11">
        <v>71.295204911191846</v>
      </c>
      <c r="S81" s="11">
        <v>73.145904320873996</v>
      </c>
      <c r="T81" s="11">
        <v>98.251884416261234</v>
      </c>
      <c r="U81" s="11">
        <v>59.841473112025817</v>
      </c>
      <c r="V81" s="11">
        <v>82.477398325249027</v>
      </c>
      <c r="W81" s="11">
        <v>50.770465132023318</v>
      </c>
      <c r="X81" s="11">
        <v>99.093858831012028</v>
      </c>
      <c r="Y81" s="11">
        <v>128.37573016161406</v>
      </c>
      <c r="Z81" s="11">
        <v>33.91782275807013</v>
      </c>
      <c r="AA81" s="11">
        <v>30.351042304171351</v>
      </c>
      <c r="AB81" s="11">
        <v>58.262035872046418</v>
      </c>
      <c r="AC81" s="11">
        <v>59.969829784054561</v>
      </c>
      <c r="AD81" s="11">
        <v>62.753712973261443</v>
      </c>
      <c r="AE81" s="11">
        <v>44.380827679871295</v>
      </c>
      <c r="AF81" s="11">
        <v>77.135437283164748</v>
      </c>
      <c r="AG81" s="11">
        <v>52.623317870243341</v>
      </c>
      <c r="AH81" s="11">
        <v>73.324176366448285</v>
      </c>
      <c r="AI81" s="11">
        <v>41.557641369616938</v>
      </c>
      <c r="AJ81" s="11">
        <v>73.463633344897872</v>
      </c>
      <c r="AK81" s="11">
        <v>82.417905660665681</v>
      </c>
      <c r="AL81" s="11">
        <v>31.012223597000066</v>
      </c>
      <c r="AM81" s="11">
        <v>68.792221006507887</v>
      </c>
      <c r="AN81" s="11">
        <v>76.404891548370642</v>
      </c>
      <c r="AO81" s="11">
        <v>96.859037419070319</v>
      </c>
      <c r="AP81" s="11">
        <v>112.88874242694067</v>
      </c>
      <c r="AQ81" s="11">
        <v>42.229226156287645</v>
      </c>
      <c r="AR81" s="11">
        <v>81.600419639972984</v>
      </c>
      <c r="AS81" s="11">
        <v>72.860405049156157</v>
      </c>
      <c r="AT81" s="11">
        <v>37.469500535560158</v>
      </c>
      <c r="AU81" s="11">
        <v>68.956956203050751</v>
      </c>
      <c r="AV81" s="11">
        <v>90.634798379312016</v>
      </c>
      <c r="AW81" s="11">
        <v>38.85387141779222</v>
      </c>
      <c r="AX81" s="11">
        <v>54.940645669149397</v>
      </c>
      <c r="AY81" s="11">
        <v>58.238381796420327</v>
      </c>
      <c r="AZ81" s="12">
        <v>49.313606430294271</v>
      </c>
    </row>
    <row r="82" spans="2:52" x14ac:dyDescent="0.35">
      <c r="B82" s="9">
        <v>79</v>
      </c>
      <c r="C82" s="11">
        <v>67.264642218999114</v>
      </c>
      <c r="D82" s="11">
        <v>57.669081703647045</v>
      </c>
      <c r="E82" s="11">
        <v>110.37491606178351</v>
      </c>
      <c r="F82" s="11">
        <v>99.38809329341116</v>
      </c>
      <c r="G82" s="11">
        <v>89.204502110894452</v>
      </c>
      <c r="H82" s="11">
        <v>50.550358700335472</v>
      </c>
      <c r="I82" s="11">
        <v>72.458322303636436</v>
      </c>
      <c r="J82" s="11">
        <v>87.115967606560247</v>
      </c>
      <c r="K82" s="11">
        <v>83.737130690013245</v>
      </c>
      <c r="L82" s="11">
        <v>172.89814866012784</v>
      </c>
      <c r="M82" s="11">
        <v>54.917305940859535</v>
      </c>
      <c r="N82" s="11">
        <v>57.824104516740597</v>
      </c>
      <c r="O82" s="11">
        <v>131.61475485279624</v>
      </c>
      <c r="P82" s="11">
        <v>80.732578850469096</v>
      </c>
      <c r="Q82" s="11">
        <v>81.560475311177598</v>
      </c>
      <c r="R82" s="11">
        <v>68.854961279396974</v>
      </c>
      <c r="S82" s="11">
        <v>72.428870494098675</v>
      </c>
      <c r="T82" s="11">
        <v>159.8530573565705</v>
      </c>
      <c r="U82" s="11">
        <v>51.30530381179662</v>
      </c>
      <c r="V82" s="11">
        <v>66.22582751361459</v>
      </c>
      <c r="W82" s="11">
        <v>43.009392771083341</v>
      </c>
      <c r="X82" s="11">
        <v>66.066416008427865</v>
      </c>
      <c r="Y82" s="11">
        <v>78.641883542680461</v>
      </c>
      <c r="Z82" s="11">
        <v>98.90339173151223</v>
      </c>
      <c r="AA82" s="11">
        <v>89.203703670392201</v>
      </c>
      <c r="AB82" s="11">
        <v>87.615726472508982</v>
      </c>
      <c r="AC82" s="11">
        <v>35.255568693869847</v>
      </c>
      <c r="AD82" s="11">
        <v>34.835670160737152</v>
      </c>
      <c r="AE82" s="11">
        <v>80.630188283351032</v>
      </c>
      <c r="AF82" s="11">
        <v>38.520107555412572</v>
      </c>
      <c r="AG82" s="11">
        <v>100.31460760067283</v>
      </c>
      <c r="AH82" s="11">
        <v>47.25931683394824</v>
      </c>
      <c r="AI82" s="11">
        <v>60.388051572297172</v>
      </c>
      <c r="AJ82" s="11">
        <v>77.141015742880626</v>
      </c>
      <c r="AK82" s="11">
        <v>31.640160033687629</v>
      </c>
      <c r="AL82" s="11">
        <v>63.041225940813234</v>
      </c>
      <c r="AM82" s="11">
        <v>52.206767775385423</v>
      </c>
      <c r="AN82" s="11">
        <v>41.039175256381455</v>
      </c>
      <c r="AO82" s="11">
        <v>72.137042437546981</v>
      </c>
      <c r="AP82" s="11">
        <v>57.682849651707279</v>
      </c>
      <c r="AQ82" s="11">
        <v>113.24506078781765</v>
      </c>
      <c r="AR82" s="11">
        <v>52.203551006004055</v>
      </c>
      <c r="AS82" s="11">
        <v>52.774383568685288</v>
      </c>
      <c r="AT82" s="11">
        <v>43.670493439373622</v>
      </c>
      <c r="AU82" s="11">
        <v>44.702686470963322</v>
      </c>
      <c r="AV82" s="11">
        <v>37.229537243883414</v>
      </c>
      <c r="AW82" s="11">
        <v>46.639211874636679</v>
      </c>
      <c r="AX82" s="11">
        <v>39.6124554083882</v>
      </c>
      <c r="AY82" s="11">
        <v>29.840669970449305</v>
      </c>
      <c r="AZ82" s="12">
        <v>133.9331264179209</v>
      </c>
    </row>
    <row r="83" spans="2:52" x14ac:dyDescent="0.35">
      <c r="B83" s="9">
        <v>80</v>
      </c>
      <c r="C83" s="11">
        <v>67.012338891328909</v>
      </c>
      <c r="D83" s="11">
        <v>51.054474025269769</v>
      </c>
      <c r="E83" s="11">
        <v>65.190585636682712</v>
      </c>
      <c r="F83" s="11">
        <v>47.632104621029903</v>
      </c>
      <c r="G83" s="11">
        <v>96.367797267321819</v>
      </c>
      <c r="H83" s="11">
        <v>55.698839761065948</v>
      </c>
      <c r="I83" s="11">
        <v>86.330870493478457</v>
      </c>
      <c r="J83" s="11">
        <v>48.693966355259676</v>
      </c>
      <c r="K83" s="11">
        <v>71.838374995811549</v>
      </c>
      <c r="L83" s="11">
        <v>37.847999402949043</v>
      </c>
      <c r="M83" s="11">
        <v>109.51769570525249</v>
      </c>
      <c r="N83" s="11">
        <v>46.893404885419947</v>
      </c>
      <c r="O83" s="11">
        <v>48.868474049398323</v>
      </c>
      <c r="P83" s="11">
        <v>73.701022669561937</v>
      </c>
      <c r="Q83" s="11">
        <v>68.347481931754899</v>
      </c>
      <c r="R83" s="11">
        <v>69.853943482192719</v>
      </c>
      <c r="S83" s="11">
        <v>140.34420083023585</v>
      </c>
      <c r="T83" s="11">
        <v>71.286382415988555</v>
      </c>
      <c r="U83" s="11">
        <v>46.161147825826227</v>
      </c>
      <c r="V83" s="11">
        <v>94.931903200967895</v>
      </c>
      <c r="W83" s="11">
        <v>77.483862929811011</v>
      </c>
      <c r="X83" s="11">
        <v>63.51099750581065</v>
      </c>
      <c r="Y83" s="11">
        <v>76.740876860425075</v>
      </c>
      <c r="Z83" s="11">
        <v>44.80247155570251</v>
      </c>
      <c r="AA83" s="11">
        <v>109.44216657330408</v>
      </c>
      <c r="AB83" s="11">
        <v>48.283632197002902</v>
      </c>
      <c r="AC83" s="11">
        <v>65.54211024536545</v>
      </c>
      <c r="AD83" s="11">
        <v>43.037801964781821</v>
      </c>
      <c r="AE83" s="11">
        <v>53.714304757180614</v>
      </c>
      <c r="AF83" s="11">
        <v>33.909492478582983</v>
      </c>
      <c r="AG83" s="11">
        <v>74.457269482136184</v>
      </c>
      <c r="AH83" s="11">
        <v>78.870287624886146</v>
      </c>
      <c r="AI83" s="11">
        <v>42.341323903301173</v>
      </c>
      <c r="AJ83" s="11">
        <v>107.38984219277589</v>
      </c>
      <c r="AK83" s="11">
        <v>105.16503628132945</v>
      </c>
      <c r="AL83" s="11">
        <v>40.344492455023484</v>
      </c>
      <c r="AM83" s="11">
        <v>71.204247199051622</v>
      </c>
      <c r="AN83" s="11">
        <v>80.64180919390644</v>
      </c>
      <c r="AO83" s="11">
        <v>81.875370013250944</v>
      </c>
      <c r="AP83" s="11">
        <v>32.807386669402263</v>
      </c>
      <c r="AQ83" s="11">
        <v>63.500370509051933</v>
      </c>
      <c r="AR83" s="11">
        <v>53.734382581961491</v>
      </c>
      <c r="AS83" s="11">
        <v>77.817026127002876</v>
      </c>
      <c r="AT83" s="11">
        <v>65.385860941633069</v>
      </c>
      <c r="AU83" s="11">
        <v>59.644696848824211</v>
      </c>
      <c r="AV83" s="11">
        <v>207.38459493868109</v>
      </c>
      <c r="AW83" s="11">
        <v>64.0755593616922</v>
      </c>
      <c r="AX83" s="11">
        <v>56.71293091311837</v>
      </c>
      <c r="AY83" s="11">
        <v>109.94878695234669</v>
      </c>
      <c r="AZ83" s="12">
        <v>61.800861835332313</v>
      </c>
    </row>
    <row r="84" spans="2:52" x14ac:dyDescent="0.35">
      <c r="B84" s="9">
        <v>81</v>
      </c>
      <c r="C84" s="11">
        <v>53.0073722826506</v>
      </c>
      <c r="D84" s="11">
        <v>96.924875763266655</v>
      </c>
      <c r="E84" s="11">
        <v>88.031242812313565</v>
      </c>
      <c r="F84" s="11">
        <v>111.7378232704344</v>
      </c>
      <c r="G84" s="11">
        <v>42.825068816145517</v>
      </c>
      <c r="H84" s="11">
        <v>99.621579329581976</v>
      </c>
      <c r="I84" s="11">
        <v>46.358059446282169</v>
      </c>
      <c r="J84" s="11">
        <v>80.587976060453329</v>
      </c>
      <c r="K84" s="11">
        <v>55.460856009978322</v>
      </c>
      <c r="L84" s="11">
        <v>143.78628712965644</v>
      </c>
      <c r="M84" s="11">
        <v>73.92122396226533</v>
      </c>
      <c r="N84" s="11">
        <v>67.601745356791696</v>
      </c>
      <c r="O84" s="11">
        <v>60.193070008492391</v>
      </c>
      <c r="P84" s="11">
        <v>45.474949130610263</v>
      </c>
      <c r="Q84" s="11">
        <v>94.25256051298409</v>
      </c>
      <c r="R84" s="11">
        <v>133.07344783169063</v>
      </c>
      <c r="S84" s="11">
        <v>50.270031398008449</v>
      </c>
      <c r="T84" s="11">
        <v>71.040217898631852</v>
      </c>
      <c r="U84" s="11">
        <v>58.496080277364214</v>
      </c>
      <c r="V84" s="11">
        <v>42.580194462720328</v>
      </c>
      <c r="W84" s="11">
        <v>59.25542842415053</v>
      </c>
      <c r="X84" s="11">
        <v>95.760827465052429</v>
      </c>
      <c r="Y84" s="11">
        <v>58.582984515712752</v>
      </c>
      <c r="Z84" s="11">
        <v>43.549056448226118</v>
      </c>
      <c r="AA84" s="11">
        <v>57.585518757859688</v>
      </c>
      <c r="AB84" s="11">
        <v>48.270433066903522</v>
      </c>
      <c r="AC84" s="11">
        <v>53.988821288913414</v>
      </c>
      <c r="AD84" s="11">
        <v>89.059744585244815</v>
      </c>
      <c r="AE84" s="11">
        <v>60.506906160114816</v>
      </c>
      <c r="AF84" s="11">
        <v>84.111866896037583</v>
      </c>
      <c r="AG84" s="11">
        <v>49.001899437857347</v>
      </c>
      <c r="AH84" s="11">
        <v>38.463740658226762</v>
      </c>
      <c r="AI84" s="11">
        <v>91.35667097183601</v>
      </c>
      <c r="AJ84" s="11">
        <v>100.31755709375149</v>
      </c>
      <c r="AK84" s="11">
        <v>65.597041226330816</v>
      </c>
      <c r="AL84" s="11">
        <v>60.983504269862443</v>
      </c>
      <c r="AM84" s="11">
        <v>81.946887356511155</v>
      </c>
      <c r="AN84" s="11">
        <v>51.453730821659022</v>
      </c>
      <c r="AO84" s="11">
        <v>74.794713395114059</v>
      </c>
      <c r="AP84" s="11">
        <v>78.071755876313603</v>
      </c>
      <c r="AQ84" s="11">
        <v>50.522539857739375</v>
      </c>
      <c r="AR84" s="11">
        <v>88.023853536890101</v>
      </c>
      <c r="AS84" s="11">
        <v>86.02905094959948</v>
      </c>
      <c r="AT84" s="11">
        <v>29.926564609004878</v>
      </c>
      <c r="AU84" s="11">
        <v>54.060823668711869</v>
      </c>
      <c r="AV84" s="11">
        <v>46.601216791454164</v>
      </c>
      <c r="AW84" s="11">
        <v>36.530628841308726</v>
      </c>
      <c r="AX84" s="11">
        <v>73.225040629862065</v>
      </c>
      <c r="AY84" s="11">
        <v>51.382436530618278</v>
      </c>
      <c r="AZ84" s="12">
        <v>77.954235375656097</v>
      </c>
    </row>
    <row r="85" spans="2:52" x14ac:dyDescent="0.35">
      <c r="B85" s="9">
        <v>82</v>
      </c>
      <c r="C85" s="11">
        <v>139.46867970678724</v>
      </c>
      <c r="D85" s="11">
        <v>64.112425207681298</v>
      </c>
      <c r="E85" s="11">
        <v>88.326867887557938</v>
      </c>
      <c r="F85" s="11">
        <v>95.627899177434202</v>
      </c>
      <c r="G85" s="11">
        <v>56.286656766759947</v>
      </c>
      <c r="H85" s="11">
        <v>64.644790428148653</v>
      </c>
      <c r="I85" s="11">
        <v>114.97029316028724</v>
      </c>
      <c r="J85" s="11">
        <v>60.215761033828215</v>
      </c>
      <c r="K85" s="11">
        <v>121.27349706938308</v>
      </c>
      <c r="L85" s="11">
        <v>99.518473334415305</v>
      </c>
      <c r="M85" s="11">
        <v>76.377441785337538</v>
      </c>
      <c r="N85" s="11">
        <v>43.771952362351904</v>
      </c>
      <c r="O85" s="11">
        <v>71.502971329688464</v>
      </c>
      <c r="P85" s="11">
        <v>98.889608746084392</v>
      </c>
      <c r="Q85" s="11">
        <v>36.761052219562828</v>
      </c>
      <c r="R85" s="11">
        <v>89.518411314956182</v>
      </c>
      <c r="S85" s="11">
        <v>59.028063092514934</v>
      </c>
      <c r="T85" s="11">
        <v>45.251301663533091</v>
      </c>
      <c r="U85" s="11">
        <v>51.808274536704239</v>
      </c>
      <c r="V85" s="11">
        <v>57.32642577539287</v>
      </c>
      <c r="W85" s="11">
        <v>47.605983809393919</v>
      </c>
      <c r="X85" s="11">
        <v>92.73995703064665</v>
      </c>
      <c r="Y85" s="11">
        <v>64.226196781168682</v>
      </c>
      <c r="Z85" s="11">
        <v>52.013529216003278</v>
      </c>
      <c r="AA85" s="11">
        <v>94.409512759267201</v>
      </c>
      <c r="AB85" s="11">
        <v>59.766790796913348</v>
      </c>
      <c r="AC85" s="11">
        <v>50.821870221695562</v>
      </c>
      <c r="AD85" s="11">
        <v>37.849387239092948</v>
      </c>
      <c r="AE85" s="11">
        <v>38.113311806298405</v>
      </c>
      <c r="AF85" s="11">
        <v>53.246881816547912</v>
      </c>
      <c r="AG85" s="11">
        <v>100.97180309799845</v>
      </c>
      <c r="AH85" s="11">
        <v>50.376713889758037</v>
      </c>
      <c r="AI85" s="11">
        <v>73.375974021638797</v>
      </c>
      <c r="AJ85" s="11">
        <v>93.128727395996037</v>
      </c>
      <c r="AK85" s="11">
        <v>61.737313376508254</v>
      </c>
      <c r="AL85" s="11">
        <v>80.817847492019922</v>
      </c>
      <c r="AM85" s="11">
        <v>46.352267307230612</v>
      </c>
      <c r="AN85" s="11">
        <v>63.961264979054079</v>
      </c>
      <c r="AO85" s="11">
        <v>72.151274221027151</v>
      </c>
      <c r="AP85" s="11">
        <v>39.31404020769584</v>
      </c>
      <c r="AQ85" s="11">
        <v>51.604135199114019</v>
      </c>
      <c r="AR85" s="11">
        <v>96.479171328225917</v>
      </c>
      <c r="AS85" s="11">
        <v>73.184216326612955</v>
      </c>
      <c r="AT85" s="11">
        <v>47.357416403161949</v>
      </c>
      <c r="AU85" s="11">
        <v>55.331120243701235</v>
      </c>
      <c r="AV85" s="11">
        <v>58.779887809737254</v>
      </c>
      <c r="AW85" s="11">
        <v>85.206779794014153</v>
      </c>
      <c r="AX85" s="11">
        <v>106.31056989235567</v>
      </c>
      <c r="AY85" s="11">
        <v>46.192895306280178</v>
      </c>
      <c r="AZ85" s="12">
        <v>41.188449757898326</v>
      </c>
    </row>
    <row r="86" spans="2:52" x14ac:dyDescent="0.35">
      <c r="B86" s="9">
        <v>83</v>
      </c>
      <c r="C86" s="11">
        <v>74.425928743907775</v>
      </c>
      <c r="D86" s="11">
        <v>57.547646302750998</v>
      </c>
      <c r="E86" s="11">
        <v>124.03174120783156</v>
      </c>
      <c r="F86" s="11">
        <v>61.488833715181677</v>
      </c>
      <c r="G86" s="11">
        <v>77.287320716796785</v>
      </c>
      <c r="H86" s="11">
        <v>150.48617733139784</v>
      </c>
      <c r="I86" s="11">
        <v>115.39399451722221</v>
      </c>
      <c r="J86" s="11">
        <v>39.291504989866873</v>
      </c>
      <c r="K86" s="11">
        <v>130.26096172535327</v>
      </c>
      <c r="L86" s="11">
        <v>78.295904854288509</v>
      </c>
      <c r="M86" s="11">
        <v>80.313772936016051</v>
      </c>
      <c r="N86" s="11">
        <v>38.61209659767988</v>
      </c>
      <c r="O86" s="11">
        <v>129.48909784635231</v>
      </c>
      <c r="P86" s="11">
        <v>71.042833797145917</v>
      </c>
      <c r="Q86" s="11">
        <v>53.835611356877699</v>
      </c>
      <c r="R86" s="11">
        <v>64.719304485056966</v>
      </c>
      <c r="S86" s="11">
        <v>57.755069879152444</v>
      </c>
      <c r="T86" s="11">
        <v>47.15184563792527</v>
      </c>
      <c r="U86" s="11">
        <v>129.26854485312995</v>
      </c>
      <c r="V86" s="11">
        <v>67.297409516607814</v>
      </c>
      <c r="W86" s="11">
        <v>69.563615832762494</v>
      </c>
      <c r="X86" s="11">
        <v>154.45255048864584</v>
      </c>
      <c r="Y86" s="11">
        <v>89.072753587164172</v>
      </c>
      <c r="Z86" s="11">
        <v>58.744626805422051</v>
      </c>
      <c r="AA86" s="11">
        <v>63.015885605238438</v>
      </c>
      <c r="AB86" s="11">
        <v>60.399064202415481</v>
      </c>
      <c r="AC86" s="11">
        <v>45.950068120342159</v>
      </c>
      <c r="AD86" s="11">
        <v>87.134016513196343</v>
      </c>
      <c r="AE86" s="11">
        <v>42.773620274491819</v>
      </c>
      <c r="AF86" s="11">
        <v>53.826581036951303</v>
      </c>
      <c r="AG86" s="11">
        <v>57.710300458361409</v>
      </c>
      <c r="AH86" s="11">
        <v>67.875363225980095</v>
      </c>
      <c r="AI86" s="11">
        <v>59.212505199050696</v>
      </c>
      <c r="AJ86" s="11">
        <v>40.574914286240471</v>
      </c>
      <c r="AK86" s="11">
        <v>52.223719085448479</v>
      </c>
      <c r="AL86" s="11">
        <v>96.031707635002277</v>
      </c>
      <c r="AM86" s="11">
        <v>36.84249003127551</v>
      </c>
      <c r="AN86" s="11">
        <v>91.543161613267898</v>
      </c>
      <c r="AO86" s="11">
        <v>61.69390935776898</v>
      </c>
      <c r="AP86" s="11">
        <v>84.451214616825837</v>
      </c>
      <c r="AQ86" s="11">
        <v>32.637774900103807</v>
      </c>
      <c r="AR86" s="11">
        <v>77.069255050432318</v>
      </c>
      <c r="AS86" s="11">
        <v>44.536544188815995</v>
      </c>
      <c r="AT86" s="11">
        <v>45.529582867036652</v>
      </c>
      <c r="AU86" s="11">
        <v>66.317492039518115</v>
      </c>
      <c r="AV86" s="11">
        <v>49.480595457245514</v>
      </c>
      <c r="AW86" s="11">
        <v>51.822172631344877</v>
      </c>
      <c r="AX86" s="11">
        <v>40.534648078643492</v>
      </c>
      <c r="AY86" s="11">
        <v>58.470459683633202</v>
      </c>
      <c r="AZ86" s="12">
        <v>45.139421849082538</v>
      </c>
    </row>
    <row r="87" spans="2:52" x14ac:dyDescent="0.35">
      <c r="B87" s="9">
        <v>84</v>
      </c>
      <c r="C87" s="11">
        <v>41.958729683105062</v>
      </c>
      <c r="D87" s="11">
        <v>196.116322469843</v>
      </c>
      <c r="E87" s="11">
        <v>105.0273496747044</v>
      </c>
      <c r="F87" s="11">
        <v>88.830689165188801</v>
      </c>
      <c r="G87" s="11">
        <v>97.84545508101067</v>
      </c>
      <c r="H87" s="11">
        <v>89.760751874883269</v>
      </c>
      <c r="I87" s="11">
        <v>38.235709354363408</v>
      </c>
      <c r="J87" s="11">
        <v>112.77603599846124</v>
      </c>
      <c r="K87" s="11">
        <v>67.961310271001878</v>
      </c>
      <c r="L87" s="11">
        <v>97.444957084361491</v>
      </c>
      <c r="M87" s="11">
        <v>61.626024695213552</v>
      </c>
      <c r="N87" s="11">
        <v>69.124399671703983</v>
      </c>
      <c r="O87" s="11">
        <v>84.6837193316575</v>
      </c>
      <c r="P87" s="11">
        <v>55.415976855583622</v>
      </c>
      <c r="Q87" s="11">
        <v>46.573038926827522</v>
      </c>
      <c r="R87" s="11">
        <v>45.249046075641992</v>
      </c>
      <c r="S87" s="11">
        <v>52.973996127023831</v>
      </c>
      <c r="T87" s="11">
        <v>66.504571412768257</v>
      </c>
      <c r="U87" s="11">
        <v>81.784195205534942</v>
      </c>
      <c r="V87" s="11">
        <v>58.745077366734755</v>
      </c>
      <c r="W87" s="11">
        <v>37.104265156239492</v>
      </c>
      <c r="X87" s="11">
        <v>67.109342443807179</v>
      </c>
      <c r="Y87" s="11">
        <v>68.798818155435328</v>
      </c>
      <c r="Z87" s="11">
        <v>104.40901878081081</v>
      </c>
      <c r="AA87" s="11">
        <v>63.420025896870264</v>
      </c>
      <c r="AB87" s="11">
        <v>86.785891134861643</v>
      </c>
      <c r="AC87" s="11">
        <v>77.993798535717005</v>
      </c>
      <c r="AD87" s="11">
        <v>32.898968926416558</v>
      </c>
      <c r="AE87" s="11">
        <v>57.616873837872312</v>
      </c>
      <c r="AF87" s="11">
        <v>89.131597460903208</v>
      </c>
      <c r="AG87" s="11">
        <v>49.171058048557008</v>
      </c>
      <c r="AH87" s="11">
        <v>98.070561093783667</v>
      </c>
      <c r="AI87" s="11">
        <v>128.05790748943849</v>
      </c>
      <c r="AJ87" s="11">
        <v>37.941532672618258</v>
      </c>
      <c r="AK87" s="11">
        <v>86.449905906912264</v>
      </c>
      <c r="AL87" s="11">
        <v>62.814530376698713</v>
      </c>
      <c r="AM87" s="11">
        <v>41.356690221216567</v>
      </c>
      <c r="AN87" s="11">
        <v>117.40909758069365</v>
      </c>
      <c r="AO87" s="11">
        <v>41.516668780086498</v>
      </c>
      <c r="AP87" s="11">
        <v>51.540450714801736</v>
      </c>
      <c r="AQ87" s="11">
        <v>60.063102442605832</v>
      </c>
      <c r="AR87" s="11">
        <v>47.621072671781192</v>
      </c>
      <c r="AS87" s="11">
        <v>38.488541074035268</v>
      </c>
      <c r="AT87" s="11">
        <v>72.283786867411536</v>
      </c>
      <c r="AU87" s="11">
        <v>45.854230809233577</v>
      </c>
      <c r="AV87" s="11">
        <v>43.111629901914604</v>
      </c>
      <c r="AW87" s="11">
        <v>37.413966253972724</v>
      </c>
      <c r="AX87" s="11">
        <v>67.08498956081668</v>
      </c>
      <c r="AY87" s="11">
        <v>34.778285968157299</v>
      </c>
      <c r="AZ87" s="12">
        <v>28.200751198126966</v>
      </c>
    </row>
    <row r="88" spans="2:52" x14ac:dyDescent="0.35">
      <c r="B88" s="9">
        <v>85</v>
      </c>
      <c r="C88" s="11">
        <v>85.553613233521276</v>
      </c>
      <c r="D88" s="11">
        <v>90.994677669967047</v>
      </c>
      <c r="E88" s="11">
        <v>108.91139443737472</v>
      </c>
      <c r="F88" s="11">
        <v>63.686798014245838</v>
      </c>
      <c r="G88" s="11">
        <v>37.764302393605462</v>
      </c>
      <c r="H88" s="11">
        <v>59.231998251036529</v>
      </c>
      <c r="I88" s="11">
        <v>47.795925309589187</v>
      </c>
      <c r="J88" s="11">
        <v>74.997949360673246</v>
      </c>
      <c r="K88" s="11">
        <v>69.403131654769027</v>
      </c>
      <c r="L88" s="11">
        <v>86.955256880194952</v>
      </c>
      <c r="M88" s="11">
        <v>60.691808800697373</v>
      </c>
      <c r="N88" s="11">
        <v>59.141102824969018</v>
      </c>
      <c r="O88" s="11">
        <v>42.333232109859885</v>
      </c>
      <c r="P88" s="11">
        <v>75.835599007681026</v>
      </c>
      <c r="Q88" s="11">
        <v>86.10777111765718</v>
      </c>
      <c r="R88" s="11">
        <v>38.698276685460485</v>
      </c>
      <c r="S88" s="11">
        <v>92.32336908018398</v>
      </c>
      <c r="T88" s="11">
        <v>37.839706530202143</v>
      </c>
      <c r="U88" s="11">
        <v>79.305617568830485</v>
      </c>
      <c r="V88" s="11">
        <v>56.881841947273507</v>
      </c>
      <c r="W88" s="11">
        <v>77.562131446133648</v>
      </c>
      <c r="X88" s="11">
        <v>151.88452648404547</v>
      </c>
      <c r="Y88" s="11">
        <v>51.135334098203835</v>
      </c>
      <c r="Z88" s="11">
        <v>51.065856416240244</v>
      </c>
      <c r="AA88" s="11">
        <v>55.494455781009613</v>
      </c>
      <c r="AB88" s="11">
        <v>71.628873394724337</v>
      </c>
      <c r="AC88" s="11">
        <v>57.807605393683943</v>
      </c>
      <c r="AD88" s="11">
        <v>136.52047063004608</v>
      </c>
      <c r="AE88" s="11">
        <v>98.989887069945084</v>
      </c>
      <c r="AF88" s="11">
        <v>118.81465804728077</v>
      </c>
      <c r="AG88" s="11">
        <v>59.810782808687364</v>
      </c>
      <c r="AH88" s="11">
        <v>89.374577539841752</v>
      </c>
      <c r="AI88" s="11">
        <v>63.169646004592884</v>
      </c>
      <c r="AJ88" s="11">
        <v>221.88195038837188</v>
      </c>
      <c r="AK88" s="11">
        <v>124.27244068888685</v>
      </c>
      <c r="AL88" s="11">
        <v>33.43517137227731</v>
      </c>
      <c r="AM88" s="11">
        <v>51.953116934014986</v>
      </c>
      <c r="AN88" s="11">
        <v>92.67557684734885</v>
      </c>
      <c r="AO88" s="11">
        <v>57.464853002507489</v>
      </c>
      <c r="AP88" s="11">
        <v>129.09193153690552</v>
      </c>
      <c r="AQ88" s="11">
        <v>40.953483779218566</v>
      </c>
      <c r="AR88" s="11">
        <v>68.010068879077849</v>
      </c>
      <c r="AS88" s="11">
        <v>113.24416664093843</v>
      </c>
      <c r="AT88" s="11">
        <v>45.22053764133026</v>
      </c>
      <c r="AU88" s="11">
        <v>88.27389639057634</v>
      </c>
      <c r="AV88" s="11">
        <v>52.071038840589587</v>
      </c>
      <c r="AW88" s="11">
        <v>111.92641680120684</v>
      </c>
      <c r="AX88" s="11">
        <v>68.534940228520028</v>
      </c>
      <c r="AY88" s="11">
        <v>48.53981943960008</v>
      </c>
      <c r="AZ88" s="12">
        <v>47.242838956835271</v>
      </c>
    </row>
    <row r="89" spans="2:52" x14ac:dyDescent="0.35">
      <c r="B89" s="9">
        <v>86</v>
      </c>
      <c r="C89" s="11">
        <v>78.415582532977666</v>
      </c>
      <c r="D89" s="11">
        <v>45.069344393051345</v>
      </c>
      <c r="E89" s="11">
        <v>77.263606997249425</v>
      </c>
      <c r="F89" s="11">
        <v>52.282919541168219</v>
      </c>
      <c r="G89" s="11">
        <v>39.100872734522682</v>
      </c>
      <c r="H89" s="11">
        <v>97.013197343583201</v>
      </c>
      <c r="I89" s="11">
        <v>94.210570519849654</v>
      </c>
      <c r="J89" s="11">
        <v>121.55583362275182</v>
      </c>
      <c r="K89" s="11">
        <v>76.594480518692777</v>
      </c>
      <c r="L89" s="11">
        <v>57.566827777069804</v>
      </c>
      <c r="M89" s="11">
        <v>51.499164622715661</v>
      </c>
      <c r="N89" s="11">
        <v>102.07509166669426</v>
      </c>
      <c r="O89" s="11">
        <v>66.257177541477958</v>
      </c>
      <c r="P89" s="11">
        <v>57.232925303893559</v>
      </c>
      <c r="Q89" s="11">
        <v>36.114491842539479</v>
      </c>
      <c r="R89" s="11">
        <v>75.51377070963369</v>
      </c>
      <c r="S89" s="11">
        <v>54.466082701889498</v>
      </c>
      <c r="T89" s="11">
        <v>63.310155565338654</v>
      </c>
      <c r="U89" s="11">
        <v>104.05868716568206</v>
      </c>
      <c r="V89" s="11">
        <v>79.114762276032877</v>
      </c>
      <c r="W89" s="11">
        <v>69.755726618308145</v>
      </c>
      <c r="X89" s="11">
        <v>75.016025550546246</v>
      </c>
      <c r="Y89" s="11">
        <v>72.575076991385842</v>
      </c>
      <c r="Z89" s="11">
        <v>60.521498862325828</v>
      </c>
      <c r="AA89" s="11">
        <v>73.433227426864192</v>
      </c>
      <c r="AB89" s="11">
        <v>132.37815269502971</v>
      </c>
      <c r="AC89" s="11">
        <v>86.650828216497104</v>
      </c>
      <c r="AD89" s="11">
        <v>35.42635494230715</v>
      </c>
      <c r="AE89" s="11">
        <v>73.725449216966823</v>
      </c>
      <c r="AF89" s="11">
        <v>69.965856592453292</v>
      </c>
      <c r="AG89" s="11">
        <v>38.842501305916116</v>
      </c>
      <c r="AH89" s="11">
        <v>78.424071526376807</v>
      </c>
      <c r="AI89" s="11">
        <v>73.71833885447333</v>
      </c>
      <c r="AJ89" s="11">
        <v>42.957565529997737</v>
      </c>
      <c r="AK89" s="11">
        <v>76.617009880943215</v>
      </c>
      <c r="AL89" s="11">
        <v>74.901675694684556</v>
      </c>
      <c r="AM89" s="11">
        <v>51.509643967337446</v>
      </c>
      <c r="AN89" s="11">
        <v>65.320124508772807</v>
      </c>
      <c r="AO89" s="11">
        <v>43.340238798246595</v>
      </c>
      <c r="AP89" s="11">
        <v>47.477587942736918</v>
      </c>
      <c r="AQ89" s="11">
        <v>76.396627437078862</v>
      </c>
      <c r="AR89" s="11">
        <v>60.491521252305319</v>
      </c>
      <c r="AS89" s="11">
        <v>42.727954841812945</v>
      </c>
      <c r="AT89" s="11">
        <v>75.260925756092007</v>
      </c>
      <c r="AU89" s="11">
        <v>68.578705877058184</v>
      </c>
      <c r="AV89" s="11">
        <v>93.578490568184634</v>
      </c>
      <c r="AW89" s="11">
        <v>29.505926394953622</v>
      </c>
      <c r="AX89" s="11">
        <v>54.451678656928607</v>
      </c>
      <c r="AY89" s="11">
        <v>110.92221063959553</v>
      </c>
      <c r="AZ89" s="12">
        <v>73.624145457030977</v>
      </c>
    </row>
    <row r="90" spans="2:52" x14ac:dyDescent="0.35">
      <c r="B90" s="9">
        <v>87</v>
      </c>
      <c r="C90" s="11">
        <v>81.779334299900881</v>
      </c>
      <c r="D90" s="11">
        <v>40.946769131142126</v>
      </c>
      <c r="E90" s="11">
        <v>43.553877991081343</v>
      </c>
      <c r="F90" s="11">
        <v>92.708098868255917</v>
      </c>
      <c r="G90" s="11">
        <v>62.818491734997878</v>
      </c>
      <c r="H90" s="11">
        <v>66.931137402827829</v>
      </c>
      <c r="I90" s="11">
        <v>53.724535792159038</v>
      </c>
      <c r="J90" s="11">
        <v>48.542145225106161</v>
      </c>
      <c r="K90" s="11">
        <v>42.916427774122582</v>
      </c>
      <c r="L90" s="11">
        <v>40.052451618286163</v>
      </c>
      <c r="M90" s="11">
        <v>87.084350949031034</v>
      </c>
      <c r="N90" s="11">
        <v>36.211613880437014</v>
      </c>
      <c r="O90" s="11">
        <v>81.579877935224147</v>
      </c>
      <c r="P90" s="11">
        <v>49.927369640733609</v>
      </c>
      <c r="Q90" s="11">
        <v>63.536544355943036</v>
      </c>
      <c r="R90" s="11">
        <v>46.877046120872912</v>
      </c>
      <c r="S90" s="11">
        <v>128.7347785860857</v>
      </c>
      <c r="T90" s="11">
        <v>42.641771196424401</v>
      </c>
      <c r="U90" s="11">
        <v>252.99959939271056</v>
      </c>
      <c r="V90" s="11">
        <v>103.56418674485059</v>
      </c>
      <c r="W90" s="11">
        <v>42.473796032401914</v>
      </c>
      <c r="X90" s="11">
        <v>96.279614573892403</v>
      </c>
      <c r="Y90" s="11">
        <v>170.13810687799682</v>
      </c>
      <c r="Z90" s="11">
        <v>47.936328612364697</v>
      </c>
      <c r="AA90" s="11">
        <v>47.422484362177357</v>
      </c>
      <c r="AB90" s="11">
        <v>80.781465758159115</v>
      </c>
      <c r="AC90" s="11">
        <v>36.78853187557155</v>
      </c>
      <c r="AD90" s="11">
        <v>44.131445810859248</v>
      </c>
      <c r="AE90" s="11">
        <v>78.408558557429373</v>
      </c>
      <c r="AF90" s="11">
        <v>69.652179163216175</v>
      </c>
      <c r="AG90" s="11">
        <v>47.972089839381169</v>
      </c>
      <c r="AH90" s="11">
        <v>60.462611738363833</v>
      </c>
      <c r="AI90" s="11">
        <v>57.426477885590764</v>
      </c>
      <c r="AJ90" s="11">
        <v>46.733160645147883</v>
      </c>
      <c r="AK90" s="11">
        <v>80.599788526769828</v>
      </c>
      <c r="AL90" s="11">
        <v>90.23818733094312</v>
      </c>
      <c r="AM90" s="11">
        <v>53.902649164764469</v>
      </c>
      <c r="AN90" s="11">
        <v>42.483849706903356</v>
      </c>
      <c r="AO90" s="11">
        <v>68.644409913860628</v>
      </c>
      <c r="AP90" s="11">
        <v>49.891416120447794</v>
      </c>
      <c r="AQ90" s="11">
        <v>55.500843117760184</v>
      </c>
      <c r="AR90" s="11">
        <v>51.956764046270152</v>
      </c>
      <c r="AS90" s="11">
        <v>61.439359863119769</v>
      </c>
      <c r="AT90" s="11">
        <v>29.131542146161575</v>
      </c>
      <c r="AU90" s="11">
        <v>25.281066522820971</v>
      </c>
      <c r="AV90" s="11">
        <v>32.896934717209788</v>
      </c>
      <c r="AW90" s="11">
        <v>41.197216130001102</v>
      </c>
      <c r="AX90" s="11">
        <v>79.151685074987995</v>
      </c>
      <c r="AY90" s="11">
        <v>81.108502406175447</v>
      </c>
      <c r="AZ90" s="12">
        <v>34.562449605011807</v>
      </c>
    </row>
    <row r="91" spans="2:52" x14ac:dyDescent="0.35">
      <c r="B91" s="9">
        <v>88</v>
      </c>
      <c r="C91" s="11">
        <v>70.169653775440565</v>
      </c>
      <c r="D91" s="11">
        <v>76.394958302222093</v>
      </c>
      <c r="E91" s="11">
        <v>55.492663165753804</v>
      </c>
      <c r="F91" s="11">
        <v>67.985566278166772</v>
      </c>
      <c r="G91" s="11">
        <v>158.64594513973205</v>
      </c>
      <c r="H91" s="11">
        <v>113.62123975324609</v>
      </c>
      <c r="I91" s="11">
        <v>64.132236092332718</v>
      </c>
      <c r="J91" s="11">
        <v>48.43198729604282</v>
      </c>
      <c r="K91" s="11">
        <v>184.88474943579067</v>
      </c>
      <c r="L91" s="11">
        <v>79.873686923359543</v>
      </c>
      <c r="M91" s="11">
        <v>78.894545510963496</v>
      </c>
      <c r="N91" s="11">
        <v>42.393466184617878</v>
      </c>
      <c r="O91" s="11">
        <v>77.621038530127166</v>
      </c>
      <c r="P91" s="11">
        <v>46.243288831400832</v>
      </c>
      <c r="Q91" s="11">
        <v>36.510200266112292</v>
      </c>
      <c r="R91" s="11">
        <v>77.683037585279294</v>
      </c>
      <c r="S91" s="11">
        <v>84.008180375065649</v>
      </c>
      <c r="T91" s="11">
        <v>52.347272677889229</v>
      </c>
      <c r="U91" s="11">
        <v>47.909727097156413</v>
      </c>
      <c r="V91" s="11">
        <v>125.55796064382243</v>
      </c>
      <c r="W91" s="11">
        <v>107.55521976957131</v>
      </c>
      <c r="X91" s="11">
        <v>60.363320031783225</v>
      </c>
      <c r="Y91" s="11">
        <v>75.317999231578753</v>
      </c>
      <c r="Z91" s="11">
        <v>84.087438933889402</v>
      </c>
      <c r="AA91" s="11">
        <v>34.468105527132664</v>
      </c>
      <c r="AB91" s="11">
        <v>99.164632871731186</v>
      </c>
      <c r="AC91" s="11">
        <v>37.466282625012333</v>
      </c>
      <c r="AD91" s="11">
        <v>104.64475620958711</v>
      </c>
      <c r="AE91" s="11">
        <v>51.41283808699329</v>
      </c>
      <c r="AF91" s="11">
        <v>43.26628180878707</v>
      </c>
      <c r="AG91" s="11">
        <v>94.929935594824343</v>
      </c>
      <c r="AH91" s="11">
        <v>112.80303173746239</v>
      </c>
      <c r="AI91" s="11">
        <v>69.272889855604177</v>
      </c>
      <c r="AJ91" s="11">
        <v>40.979859612993884</v>
      </c>
      <c r="AK91" s="11">
        <v>55.899341200705386</v>
      </c>
      <c r="AL91" s="11">
        <v>70.123967053061378</v>
      </c>
      <c r="AM91" s="11">
        <v>61.126418412093237</v>
      </c>
      <c r="AN91" s="11">
        <v>73.056601123286455</v>
      </c>
      <c r="AO91" s="11">
        <v>81.255217458628067</v>
      </c>
      <c r="AP91" s="11">
        <v>68.962558882004103</v>
      </c>
      <c r="AQ91" s="11">
        <v>44.604512576930844</v>
      </c>
      <c r="AR91" s="11">
        <v>37.755226352592224</v>
      </c>
      <c r="AS91" s="11">
        <v>80.517476265194674</v>
      </c>
      <c r="AT91" s="11">
        <v>46.355959251032822</v>
      </c>
      <c r="AU91" s="11">
        <v>159.98109011088718</v>
      </c>
      <c r="AV91" s="11">
        <v>43.363031153273894</v>
      </c>
      <c r="AW91" s="11">
        <v>31.724324211025134</v>
      </c>
      <c r="AX91" s="11">
        <v>56.710290269815602</v>
      </c>
      <c r="AY91" s="11">
        <v>68.046655204185569</v>
      </c>
      <c r="AZ91" s="12">
        <v>171.10146395942158</v>
      </c>
    </row>
    <row r="92" spans="2:52" x14ac:dyDescent="0.35">
      <c r="B92" s="9">
        <v>89</v>
      </c>
      <c r="C92" s="11">
        <v>54.438472677178261</v>
      </c>
      <c r="D92" s="11">
        <v>83.614281571922163</v>
      </c>
      <c r="E92" s="11">
        <v>40.546409190599142</v>
      </c>
      <c r="F92" s="11">
        <v>54.471597054168249</v>
      </c>
      <c r="G92" s="11">
        <v>77.46533966030178</v>
      </c>
      <c r="H92" s="11">
        <v>56.01119698314924</v>
      </c>
      <c r="I92" s="11">
        <v>131.90260339341921</v>
      </c>
      <c r="J92" s="11">
        <v>70.976026498027622</v>
      </c>
      <c r="K92" s="11">
        <v>48.597955104540539</v>
      </c>
      <c r="L92" s="11">
        <v>131.19880022907341</v>
      </c>
      <c r="M92" s="11">
        <v>138.93282756534356</v>
      </c>
      <c r="N92" s="11">
        <v>53.466031082829332</v>
      </c>
      <c r="O92" s="11">
        <v>77.374774274562355</v>
      </c>
      <c r="P92" s="11">
        <v>55.198294641043965</v>
      </c>
      <c r="Q92" s="11">
        <v>50.776528741834937</v>
      </c>
      <c r="R92" s="11">
        <v>90.397042466601263</v>
      </c>
      <c r="S92" s="11">
        <v>49.76884419106343</v>
      </c>
      <c r="T92" s="11">
        <v>44.069927446437667</v>
      </c>
      <c r="U92" s="11">
        <v>45.018183334404853</v>
      </c>
      <c r="V92" s="11">
        <v>63.542530669431265</v>
      </c>
      <c r="W92" s="11">
        <v>60.960784334181</v>
      </c>
      <c r="X92" s="11">
        <v>114.22858581631033</v>
      </c>
      <c r="Y92" s="11">
        <v>58.471936335470417</v>
      </c>
      <c r="Z92" s="11">
        <v>171.79275368754568</v>
      </c>
      <c r="AA92" s="11">
        <v>123.08849448717413</v>
      </c>
      <c r="AB92" s="11">
        <v>64.199002654289941</v>
      </c>
      <c r="AC92" s="11">
        <v>39.937379169963357</v>
      </c>
      <c r="AD92" s="11">
        <v>49.436591705999206</v>
      </c>
      <c r="AE92" s="11">
        <v>58.788457686506902</v>
      </c>
      <c r="AF92" s="11">
        <v>85.70714029810722</v>
      </c>
      <c r="AG92" s="11">
        <v>65.115819152353708</v>
      </c>
      <c r="AH92" s="11">
        <v>36.429728244016019</v>
      </c>
      <c r="AI92" s="11">
        <v>53.250344938123639</v>
      </c>
      <c r="AJ92" s="11">
        <v>58.134125391961284</v>
      </c>
      <c r="AK92" s="11">
        <v>54.44771463587287</v>
      </c>
      <c r="AL92" s="11">
        <v>32.827105330821333</v>
      </c>
      <c r="AM92" s="11">
        <v>47.486292537969113</v>
      </c>
      <c r="AN92" s="11">
        <v>75.863532209093592</v>
      </c>
      <c r="AO92" s="11">
        <v>49.817432707635597</v>
      </c>
      <c r="AP92" s="11">
        <v>34.54737623191955</v>
      </c>
      <c r="AQ92" s="11">
        <v>30.391069660096253</v>
      </c>
      <c r="AR92" s="11">
        <v>52.011143589395616</v>
      </c>
      <c r="AS92" s="11">
        <v>58.761566878109257</v>
      </c>
      <c r="AT92" s="11">
        <v>58.735355763841213</v>
      </c>
      <c r="AU92" s="11">
        <v>58.346506124201341</v>
      </c>
      <c r="AV92" s="11">
        <v>111.00358988958257</v>
      </c>
      <c r="AW92" s="11">
        <v>47.302843148371437</v>
      </c>
      <c r="AX92" s="11">
        <v>28.645947039657042</v>
      </c>
      <c r="AY92" s="11">
        <v>67.710399181850065</v>
      </c>
      <c r="AZ92" s="12">
        <v>43.302132425819792</v>
      </c>
    </row>
    <row r="93" spans="2:52" x14ac:dyDescent="0.35">
      <c r="B93" s="9">
        <v>90</v>
      </c>
      <c r="C93" s="11">
        <v>88.203915315727514</v>
      </c>
      <c r="D93" s="11">
        <v>144.05933683585258</v>
      </c>
      <c r="E93" s="11">
        <v>72.837232005944699</v>
      </c>
      <c r="F93" s="11">
        <v>38.8297130735209</v>
      </c>
      <c r="G93" s="11">
        <v>112.06078726354765</v>
      </c>
      <c r="H93" s="11">
        <v>60.660091586016549</v>
      </c>
      <c r="I93" s="11">
        <v>55.115953798786684</v>
      </c>
      <c r="J93" s="11">
        <v>72.940821110926976</v>
      </c>
      <c r="K93" s="11">
        <v>66.451562405945268</v>
      </c>
      <c r="L93" s="11">
        <v>62.043208038131986</v>
      </c>
      <c r="M93" s="11">
        <v>36.270866594079031</v>
      </c>
      <c r="N93" s="11">
        <v>57.698644967801535</v>
      </c>
      <c r="O93" s="11">
        <v>102.605943806594</v>
      </c>
      <c r="P93" s="11">
        <v>122.79885436864446</v>
      </c>
      <c r="Q93" s="11">
        <v>63.192293852770405</v>
      </c>
      <c r="R93" s="11">
        <v>66.201355443285777</v>
      </c>
      <c r="S93" s="11">
        <v>57.965410597339876</v>
      </c>
      <c r="T93" s="11">
        <v>66.649576030053126</v>
      </c>
      <c r="U93" s="11">
        <v>36.094613531273033</v>
      </c>
      <c r="V93" s="11">
        <v>66.901676952597512</v>
      </c>
      <c r="W93" s="11">
        <v>112.95448090813655</v>
      </c>
      <c r="X93" s="11">
        <v>69.131295029956092</v>
      </c>
      <c r="Y93" s="11">
        <v>59.177753802676385</v>
      </c>
      <c r="Z93" s="11">
        <v>109.74409155552945</v>
      </c>
      <c r="AA93" s="11">
        <v>109.12851020744665</v>
      </c>
      <c r="AB93" s="11">
        <v>51.967057305144358</v>
      </c>
      <c r="AC93" s="11">
        <v>70.183842877833499</v>
      </c>
      <c r="AD93" s="11">
        <v>102.74317446633498</v>
      </c>
      <c r="AE93" s="11">
        <v>88.744103355294115</v>
      </c>
      <c r="AF93" s="11">
        <v>49.12243423239957</v>
      </c>
      <c r="AG93" s="11">
        <v>62.38023646099478</v>
      </c>
      <c r="AH93" s="11">
        <v>44.936257812669076</v>
      </c>
      <c r="AI93" s="11">
        <v>137.83158884561121</v>
      </c>
      <c r="AJ93" s="11">
        <v>161.46858816730872</v>
      </c>
      <c r="AK93" s="11">
        <v>54.325953179199878</v>
      </c>
      <c r="AL93" s="11">
        <v>71.619406162753336</v>
      </c>
      <c r="AM93" s="11">
        <v>141.4519067701541</v>
      </c>
      <c r="AN93" s="11">
        <v>38.187822120871054</v>
      </c>
      <c r="AO93" s="11">
        <v>73.376490056234928</v>
      </c>
      <c r="AP93" s="11">
        <v>57.336454655821107</v>
      </c>
      <c r="AQ93" s="11">
        <v>57.074655447365224</v>
      </c>
      <c r="AR93" s="11">
        <v>107.61918964686068</v>
      </c>
      <c r="AS93" s="11">
        <v>174.17649364440987</v>
      </c>
      <c r="AT93" s="11">
        <v>69.308638456284285</v>
      </c>
      <c r="AU93" s="11">
        <v>32.506131065420483</v>
      </c>
      <c r="AV93" s="11">
        <v>29.728959403261101</v>
      </c>
      <c r="AW93" s="11">
        <v>69.505722462618294</v>
      </c>
      <c r="AX93" s="11">
        <v>53.014258911530547</v>
      </c>
      <c r="AY93" s="11">
        <v>83.60174720322297</v>
      </c>
      <c r="AZ93" s="12">
        <v>43.736647096549468</v>
      </c>
    </row>
    <row r="94" spans="2:52" x14ac:dyDescent="0.35">
      <c r="B94" s="9">
        <v>91</v>
      </c>
      <c r="C94" s="11">
        <v>65.746691161747563</v>
      </c>
      <c r="D94" s="11">
        <v>103.85846983772596</v>
      </c>
      <c r="E94" s="11">
        <v>85.39861453937408</v>
      </c>
      <c r="F94" s="11">
        <v>61.268269225785048</v>
      </c>
      <c r="G94" s="11">
        <v>68.299996932822665</v>
      </c>
      <c r="H94" s="11">
        <v>65.590835731280308</v>
      </c>
      <c r="I94" s="11">
        <v>63.426397392474932</v>
      </c>
      <c r="J94" s="11">
        <v>58.797678681940646</v>
      </c>
      <c r="K94" s="11">
        <v>171.38104704112959</v>
      </c>
      <c r="L94" s="11">
        <v>77.813365995748612</v>
      </c>
      <c r="M94" s="11">
        <v>177.23695241915269</v>
      </c>
      <c r="N94" s="11">
        <v>67.168958605354106</v>
      </c>
      <c r="O94" s="11">
        <v>58.863303808353102</v>
      </c>
      <c r="P94" s="11">
        <v>31.811187525533558</v>
      </c>
      <c r="Q94" s="11">
        <v>98.884493866351974</v>
      </c>
      <c r="R94" s="11">
        <v>68.4495984184165</v>
      </c>
      <c r="S94" s="11">
        <v>73.718779020421536</v>
      </c>
      <c r="T94" s="11">
        <v>81.871137400349824</v>
      </c>
      <c r="U94" s="11">
        <v>59.106907991360934</v>
      </c>
      <c r="V94" s="11">
        <v>49.746992595978348</v>
      </c>
      <c r="W94" s="11">
        <v>76.570726417998898</v>
      </c>
      <c r="X94" s="11">
        <v>54.565221044268498</v>
      </c>
      <c r="Y94" s="11">
        <v>54.196869970255186</v>
      </c>
      <c r="Z94" s="11">
        <v>93.539935902706986</v>
      </c>
      <c r="AA94" s="11">
        <v>69.760959519429093</v>
      </c>
      <c r="AB94" s="11">
        <v>88.264828681280179</v>
      </c>
      <c r="AC94" s="11">
        <v>81.066814966705479</v>
      </c>
      <c r="AD94" s="11">
        <v>72.72133523493801</v>
      </c>
      <c r="AE94" s="11">
        <v>74.862224706598028</v>
      </c>
      <c r="AF94" s="11">
        <v>41.381146126366744</v>
      </c>
      <c r="AG94" s="11">
        <v>61.750593336940668</v>
      </c>
      <c r="AH94" s="11">
        <v>33.75346060455233</v>
      </c>
      <c r="AI94" s="11">
        <v>71.572264356701396</v>
      </c>
      <c r="AJ94" s="11">
        <v>73.331715158242645</v>
      </c>
      <c r="AK94" s="11">
        <v>65.263436652738136</v>
      </c>
      <c r="AL94" s="11">
        <v>44.904914256938412</v>
      </c>
      <c r="AM94" s="11">
        <v>211.68199785184001</v>
      </c>
      <c r="AN94" s="11">
        <v>64.97712521935324</v>
      </c>
      <c r="AO94" s="11">
        <v>77.453185612828293</v>
      </c>
      <c r="AP94" s="11">
        <v>56.309857375627686</v>
      </c>
      <c r="AQ94" s="11">
        <v>57.862777722096325</v>
      </c>
      <c r="AR94" s="11">
        <v>46.036240921284573</v>
      </c>
      <c r="AS94" s="11">
        <v>85.495199999585552</v>
      </c>
      <c r="AT94" s="11">
        <v>33.794753718892871</v>
      </c>
      <c r="AU94" s="11">
        <v>36.387642067798289</v>
      </c>
      <c r="AV94" s="11">
        <v>50.419579913495738</v>
      </c>
      <c r="AW94" s="11">
        <v>64.736419046116652</v>
      </c>
      <c r="AX94" s="11">
        <v>49.128269514294679</v>
      </c>
      <c r="AY94" s="11">
        <v>56.202225442945135</v>
      </c>
      <c r="AZ94" s="12">
        <v>47.76486900609838</v>
      </c>
    </row>
    <row r="95" spans="2:52" x14ac:dyDescent="0.35">
      <c r="B95" s="9">
        <v>92</v>
      </c>
      <c r="C95" s="11">
        <v>61.985113288600225</v>
      </c>
      <c r="D95" s="11">
        <v>61.553085425067366</v>
      </c>
      <c r="E95" s="11">
        <v>67.764270600723179</v>
      </c>
      <c r="F95" s="11">
        <v>45.621993952249369</v>
      </c>
      <c r="G95" s="11">
        <v>61.333470602647779</v>
      </c>
      <c r="H95" s="11">
        <v>79.911557162995905</v>
      </c>
      <c r="I95" s="11">
        <v>114.33959276655368</v>
      </c>
      <c r="J95" s="11">
        <v>44.10271903024244</v>
      </c>
      <c r="K95" s="11">
        <v>100.3549582397366</v>
      </c>
      <c r="L95" s="11">
        <v>84.516529368847998</v>
      </c>
      <c r="M95" s="11">
        <v>62.447615063800782</v>
      </c>
      <c r="N95" s="11">
        <v>63.789002386945484</v>
      </c>
      <c r="O95" s="11">
        <v>92.780911503086443</v>
      </c>
      <c r="P95" s="11">
        <v>101.42191507297818</v>
      </c>
      <c r="Q95" s="11">
        <v>95.197080382030535</v>
      </c>
      <c r="R95" s="11">
        <v>49.687480658362993</v>
      </c>
      <c r="S95" s="11">
        <v>54.792766479888762</v>
      </c>
      <c r="T95" s="11">
        <v>157.52698146802689</v>
      </c>
      <c r="U95" s="11">
        <v>83.642900810875233</v>
      </c>
      <c r="V95" s="11">
        <v>58.765604424008295</v>
      </c>
      <c r="W95" s="11">
        <v>46.290508761359305</v>
      </c>
      <c r="X95" s="11">
        <v>74.528622238603447</v>
      </c>
      <c r="Y95" s="11">
        <v>62.351054298709464</v>
      </c>
      <c r="Z95" s="11">
        <v>39.874738704538565</v>
      </c>
      <c r="AA95" s="11">
        <v>34.405370754764917</v>
      </c>
      <c r="AB95" s="11">
        <v>139.3266649339902</v>
      </c>
      <c r="AC95" s="11">
        <v>41.072790905689189</v>
      </c>
      <c r="AD95" s="11">
        <v>58.882359888840419</v>
      </c>
      <c r="AE95" s="11">
        <v>108.75362142665405</v>
      </c>
      <c r="AF95" s="11">
        <v>96.109571363097544</v>
      </c>
      <c r="AG95" s="11">
        <v>79.725502127162471</v>
      </c>
      <c r="AH95" s="11">
        <v>117.64615923565972</v>
      </c>
      <c r="AI95" s="11">
        <v>56.698443348792921</v>
      </c>
      <c r="AJ95" s="11">
        <v>99.537957493426362</v>
      </c>
      <c r="AK95" s="11">
        <v>53.424459879483422</v>
      </c>
      <c r="AL95" s="11">
        <v>51.81690664109373</v>
      </c>
      <c r="AM95" s="11">
        <v>50.408113502784651</v>
      </c>
      <c r="AN95" s="11">
        <v>66.399589056268766</v>
      </c>
      <c r="AO95" s="11">
        <v>91.882682774207623</v>
      </c>
      <c r="AP95" s="11">
        <v>51.411701544956642</v>
      </c>
      <c r="AQ95" s="11">
        <v>91.311954191165697</v>
      </c>
      <c r="AR95" s="11">
        <v>43.753244499409575</v>
      </c>
      <c r="AS95" s="11">
        <v>64.115201936203064</v>
      </c>
      <c r="AT95" s="11">
        <v>94.155223268430575</v>
      </c>
      <c r="AU95" s="11">
        <v>42.872221370628701</v>
      </c>
      <c r="AV95" s="11">
        <v>39.655738960111783</v>
      </c>
      <c r="AW95" s="11">
        <v>67.166915312455487</v>
      </c>
      <c r="AX95" s="11">
        <v>71.440119804051818</v>
      </c>
      <c r="AY95" s="11">
        <v>56.318944820366035</v>
      </c>
      <c r="AZ95" s="12">
        <v>48.162881022667584</v>
      </c>
    </row>
    <row r="96" spans="2:52" x14ac:dyDescent="0.35">
      <c r="B96" s="9">
        <v>93</v>
      </c>
      <c r="C96" s="11">
        <v>52.713080577672287</v>
      </c>
      <c r="D96" s="11">
        <v>87.080810895343447</v>
      </c>
      <c r="E96" s="11">
        <v>99.249028297767339</v>
      </c>
      <c r="F96" s="11">
        <v>99.696178134934343</v>
      </c>
      <c r="G96" s="11">
        <v>73.819251462432661</v>
      </c>
      <c r="H96" s="11">
        <v>93.607710055351234</v>
      </c>
      <c r="I96" s="11">
        <v>134.86618988570083</v>
      </c>
      <c r="J96" s="11">
        <v>52.866472576447471</v>
      </c>
      <c r="K96" s="11">
        <v>108.90887500990868</v>
      </c>
      <c r="L96" s="11">
        <v>46.340014866674309</v>
      </c>
      <c r="M96" s="11">
        <v>103.4485518617203</v>
      </c>
      <c r="N96" s="11">
        <v>41.585571592753794</v>
      </c>
      <c r="O96" s="11">
        <v>271.36379740018378</v>
      </c>
      <c r="P96" s="11">
        <v>72.600270275588102</v>
      </c>
      <c r="Q96" s="11">
        <v>68.778004484569863</v>
      </c>
      <c r="R96" s="11">
        <v>52.16672374779229</v>
      </c>
      <c r="S96" s="11">
        <v>64.710147937063624</v>
      </c>
      <c r="T96" s="11">
        <v>76.842300132209402</v>
      </c>
      <c r="U96" s="11">
        <v>122.22621612396608</v>
      </c>
      <c r="V96" s="11">
        <v>56.21148598423143</v>
      </c>
      <c r="W96" s="11">
        <v>46.590911401488938</v>
      </c>
      <c r="X96" s="11">
        <v>146.81407105097304</v>
      </c>
      <c r="Y96" s="11">
        <v>130.18855350135456</v>
      </c>
      <c r="Z96" s="11">
        <v>50.174095553028437</v>
      </c>
      <c r="AA96" s="11">
        <v>74.681485952322632</v>
      </c>
      <c r="AB96" s="11">
        <v>75.364214743388118</v>
      </c>
      <c r="AC96" s="11">
        <v>43.896188901679359</v>
      </c>
      <c r="AD96" s="11">
        <v>120.32059958280236</v>
      </c>
      <c r="AE96" s="11">
        <v>121.86908761403797</v>
      </c>
      <c r="AF96" s="11">
        <v>39.670019837274623</v>
      </c>
      <c r="AG96" s="11">
        <v>88.735158967395762</v>
      </c>
      <c r="AH96" s="11">
        <v>61.625717153948578</v>
      </c>
      <c r="AI96" s="11">
        <v>96.887941637974777</v>
      </c>
      <c r="AJ96" s="11">
        <v>54.332469821048328</v>
      </c>
      <c r="AK96" s="11">
        <v>54.163386949803026</v>
      </c>
      <c r="AL96" s="11">
        <v>72.44647279132856</v>
      </c>
      <c r="AM96" s="11">
        <v>74.773298930797395</v>
      </c>
      <c r="AN96" s="11">
        <v>53.257537676967729</v>
      </c>
      <c r="AO96" s="11">
        <v>60.556380235827739</v>
      </c>
      <c r="AP96" s="11">
        <v>69.515260377985967</v>
      </c>
      <c r="AQ96" s="11">
        <v>37.068014095994933</v>
      </c>
      <c r="AR96" s="11">
        <v>96.260316048469207</v>
      </c>
      <c r="AS96" s="11">
        <v>61.934172988864205</v>
      </c>
      <c r="AT96" s="11">
        <v>87.780653200203375</v>
      </c>
      <c r="AU96" s="11">
        <v>35.190508393186256</v>
      </c>
      <c r="AV96" s="11">
        <v>96.931580197457762</v>
      </c>
      <c r="AW96" s="11">
        <v>55.499451882817738</v>
      </c>
      <c r="AX96" s="11">
        <v>85.035833906237571</v>
      </c>
      <c r="AY96" s="11">
        <v>74.540566117884296</v>
      </c>
      <c r="AZ96" s="12">
        <v>70.560955512802934</v>
      </c>
    </row>
    <row r="97" spans="2:52" x14ac:dyDescent="0.35">
      <c r="B97" s="9">
        <v>94</v>
      </c>
      <c r="C97" s="11">
        <v>82.910749279175931</v>
      </c>
      <c r="D97" s="11">
        <v>64.634249798512798</v>
      </c>
      <c r="E97" s="11">
        <v>49.539842489619303</v>
      </c>
      <c r="F97" s="11">
        <v>106.24272380527975</v>
      </c>
      <c r="G97" s="11">
        <v>59.256648962196479</v>
      </c>
      <c r="H97" s="11">
        <v>84.093552552879089</v>
      </c>
      <c r="I97" s="11">
        <v>58.767440817760374</v>
      </c>
      <c r="J97" s="11">
        <v>89.467949429063097</v>
      </c>
      <c r="K97" s="11">
        <v>52.846016572522203</v>
      </c>
      <c r="L97" s="11">
        <v>38.6333945514099</v>
      </c>
      <c r="M97" s="11">
        <v>106.43079685211849</v>
      </c>
      <c r="N97" s="11">
        <v>40.323898938344406</v>
      </c>
      <c r="O97" s="11">
        <v>44.598772422691233</v>
      </c>
      <c r="P97" s="11">
        <v>49.512184564138238</v>
      </c>
      <c r="Q97" s="11">
        <v>56.55090557914879</v>
      </c>
      <c r="R97" s="11">
        <v>61.37127100868679</v>
      </c>
      <c r="S97" s="11">
        <v>66.054705798139366</v>
      </c>
      <c r="T97" s="11">
        <v>135.71314370421146</v>
      </c>
      <c r="U97" s="11">
        <v>72.39839000988033</v>
      </c>
      <c r="V97" s="11">
        <v>34.669056420440384</v>
      </c>
      <c r="W97" s="11">
        <v>41.47827945065395</v>
      </c>
      <c r="X97" s="11">
        <v>65.011113097904655</v>
      </c>
      <c r="Y97" s="11">
        <v>53.299589206078643</v>
      </c>
      <c r="Z97" s="11">
        <v>87.125965171882697</v>
      </c>
      <c r="AA97" s="11">
        <v>38.473877710774033</v>
      </c>
      <c r="AB97" s="11">
        <v>73.315413900633175</v>
      </c>
      <c r="AC97" s="11">
        <v>96.434962497091064</v>
      </c>
      <c r="AD97" s="11">
        <v>114.60100699533179</v>
      </c>
      <c r="AE97" s="11">
        <v>90.045273116164807</v>
      </c>
      <c r="AF97" s="11">
        <v>112.74102346726592</v>
      </c>
      <c r="AG97" s="11">
        <v>55.42166340596669</v>
      </c>
      <c r="AH97" s="11">
        <v>96.627147048202303</v>
      </c>
      <c r="AI97" s="11">
        <v>67.771514810457319</v>
      </c>
      <c r="AJ97" s="11">
        <v>58.303544508996055</v>
      </c>
      <c r="AK97" s="11">
        <v>72.582937163822308</v>
      </c>
      <c r="AL97" s="11">
        <v>140.04724101552975</v>
      </c>
      <c r="AM97" s="11">
        <v>80.728612546361902</v>
      </c>
      <c r="AN97" s="11">
        <v>49.10733080155476</v>
      </c>
      <c r="AO97" s="11">
        <v>43.65318938510282</v>
      </c>
      <c r="AP97" s="11">
        <v>73.466796063066155</v>
      </c>
      <c r="AQ97" s="11">
        <v>64.086492416205473</v>
      </c>
      <c r="AR97" s="11">
        <v>30.460014274307472</v>
      </c>
      <c r="AS97" s="11">
        <v>53.519718324481488</v>
      </c>
      <c r="AT97" s="11">
        <v>40.953181296521258</v>
      </c>
      <c r="AU97" s="11">
        <v>38.78998626675817</v>
      </c>
      <c r="AV97" s="11">
        <v>49.116950414765071</v>
      </c>
      <c r="AW97" s="11">
        <v>70.820454465760662</v>
      </c>
      <c r="AX97" s="11">
        <v>55.22468476621497</v>
      </c>
      <c r="AY97" s="11">
        <v>105.22977609198163</v>
      </c>
      <c r="AZ97" s="12">
        <v>43.823910907282297</v>
      </c>
    </row>
    <row r="98" spans="2:52" x14ac:dyDescent="0.35">
      <c r="B98" s="9">
        <v>95</v>
      </c>
      <c r="C98" s="11">
        <v>93.449466822911077</v>
      </c>
      <c r="D98" s="11">
        <v>83.378176397273563</v>
      </c>
      <c r="E98" s="11">
        <v>91.497473225554955</v>
      </c>
      <c r="F98" s="11">
        <v>44.404558697849993</v>
      </c>
      <c r="G98" s="11">
        <v>59.623978778112999</v>
      </c>
      <c r="H98" s="11">
        <v>124.51154794917697</v>
      </c>
      <c r="I98" s="11">
        <v>61.459365050728323</v>
      </c>
      <c r="J98" s="11">
        <v>69.867771072231363</v>
      </c>
      <c r="K98" s="11">
        <v>73.476113853712079</v>
      </c>
      <c r="L98" s="11">
        <v>93.443935033395391</v>
      </c>
      <c r="M98" s="11">
        <v>80.584404801183581</v>
      </c>
      <c r="N98" s="11">
        <v>92.563504224841566</v>
      </c>
      <c r="O98" s="11">
        <v>64.28620496107763</v>
      </c>
      <c r="P98" s="11">
        <v>79.099966205760225</v>
      </c>
      <c r="Q98" s="11">
        <v>73.478624939202149</v>
      </c>
      <c r="R98" s="11">
        <v>67.737150119312545</v>
      </c>
      <c r="S98" s="11">
        <v>46.411651975368585</v>
      </c>
      <c r="T98" s="11">
        <v>52.028719931332461</v>
      </c>
      <c r="U98" s="11">
        <v>62.638428045901669</v>
      </c>
      <c r="V98" s="11">
        <v>55.968182993979212</v>
      </c>
      <c r="W98" s="11">
        <v>45.902513311915172</v>
      </c>
      <c r="X98" s="11">
        <v>61.811811453607135</v>
      </c>
      <c r="Y98" s="11">
        <v>80.507514964649374</v>
      </c>
      <c r="Z98" s="11">
        <v>69.406515094168526</v>
      </c>
      <c r="AA98" s="11">
        <v>109.4568108732002</v>
      </c>
      <c r="AB98" s="11">
        <v>71.320182220604821</v>
      </c>
      <c r="AC98" s="11">
        <v>37.272004508698423</v>
      </c>
      <c r="AD98" s="11">
        <v>43.990447753496802</v>
      </c>
      <c r="AE98" s="11">
        <v>53.131361135172874</v>
      </c>
      <c r="AF98" s="11">
        <v>179.06059328481325</v>
      </c>
      <c r="AG98" s="11">
        <v>49.810881872225444</v>
      </c>
      <c r="AH98" s="11">
        <v>39.1008784697651</v>
      </c>
      <c r="AI98" s="11">
        <v>66.519746176495019</v>
      </c>
      <c r="AJ98" s="11">
        <v>108.3870560175975</v>
      </c>
      <c r="AK98" s="11">
        <v>69.18936906246914</v>
      </c>
      <c r="AL98" s="11">
        <v>50.526725302869387</v>
      </c>
      <c r="AM98" s="11">
        <v>117.65066684729902</v>
      </c>
      <c r="AN98" s="11">
        <v>56.995720199203582</v>
      </c>
      <c r="AO98" s="11">
        <v>47.143012982999657</v>
      </c>
      <c r="AP98" s="11">
        <v>51.973378317067997</v>
      </c>
      <c r="AQ98" s="11">
        <v>119.48422808970557</v>
      </c>
      <c r="AR98" s="11">
        <v>72.536002121806746</v>
      </c>
      <c r="AS98" s="11">
        <v>68.357896637530004</v>
      </c>
      <c r="AT98" s="11">
        <v>75.854897600972521</v>
      </c>
      <c r="AU98" s="11">
        <v>99.126997031229777</v>
      </c>
      <c r="AV98" s="11">
        <v>150.47878759631331</v>
      </c>
      <c r="AW98" s="11">
        <v>34.414182408375865</v>
      </c>
      <c r="AX98" s="11">
        <v>35.366873188356543</v>
      </c>
      <c r="AY98" s="11">
        <v>33.642277075541344</v>
      </c>
      <c r="AZ98" s="12">
        <v>71.363045441675283</v>
      </c>
    </row>
    <row r="99" spans="2:52" x14ac:dyDescent="0.35">
      <c r="B99" s="9">
        <v>96</v>
      </c>
      <c r="C99" s="11">
        <v>65.718445378264633</v>
      </c>
      <c r="D99" s="11">
        <v>75.35909240430081</v>
      </c>
      <c r="E99" s="11">
        <v>90.54824864539485</v>
      </c>
      <c r="F99" s="11">
        <v>51.622740215165869</v>
      </c>
      <c r="G99" s="11">
        <v>74.654451798452783</v>
      </c>
      <c r="H99" s="11">
        <v>77.050459797525065</v>
      </c>
      <c r="I99" s="11">
        <v>92.718078941599771</v>
      </c>
      <c r="J99" s="11">
        <v>54.486296678256522</v>
      </c>
      <c r="K99" s="11">
        <v>85.893936241228857</v>
      </c>
      <c r="L99" s="11">
        <v>46.307418395802692</v>
      </c>
      <c r="M99" s="11">
        <v>116.31092733054267</v>
      </c>
      <c r="N99" s="11">
        <v>38.581264409719701</v>
      </c>
      <c r="O99" s="11">
        <v>102.42220351147897</v>
      </c>
      <c r="P99" s="11">
        <v>41.155258927620295</v>
      </c>
      <c r="Q99" s="11">
        <v>64.923303322192879</v>
      </c>
      <c r="R99" s="11">
        <v>62.188985532481453</v>
      </c>
      <c r="S99" s="11">
        <v>101.42185225653718</v>
      </c>
      <c r="T99" s="11">
        <v>80.063967360449467</v>
      </c>
      <c r="U99" s="11">
        <v>98.111547159943044</v>
      </c>
      <c r="V99" s="11">
        <v>62.11083040692651</v>
      </c>
      <c r="W99" s="11">
        <v>55.541317752926986</v>
      </c>
      <c r="X99" s="11">
        <v>43.282681303577412</v>
      </c>
      <c r="Y99" s="11">
        <v>122.1213134069893</v>
      </c>
      <c r="Z99" s="11">
        <v>40.387371597225822</v>
      </c>
      <c r="AA99" s="11">
        <v>71.123597354860451</v>
      </c>
      <c r="AB99" s="11">
        <v>110.6909689435395</v>
      </c>
      <c r="AC99" s="11">
        <v>84.395058429395604</v>
      </c>
      <c r="AD99" s="11">
        <v>61.098792362772954</v>
      </c>
      <c r="AE99" s="11">
        <v>92.509545248009957</v>
      </c>
      <c r="AF99" s="11">
        <v>48.588273003739872</v>
      </c>
      <c r="AG99" s="11">
        <v>42.487004068791023</v>
      </c>
      <c r="AH99" s="11">
        <v>147.01637762598924</v>
      </c>
      <c r="AI99" s="11">
        <v>103.49333073595898</v>
      </c>
      <c r="AJ99" s="11">
        <v>69.246717397847803</v>
      </c>
      <c r="AK99" s="11">
        <v>99.282010495689235</v>
      </c>
      <c r="AL99" s="11">
        <v>74.552267198315832</v>
      </c>
      <c r="AM99" s="11">
        <v>65.323995444178294</v>
      </c>
      <c r="AN99" s="11">
        <v>61.259278167112932</v>
      </c>
      <c r="AO99" s="11">
        <v>33.265880169431369</v>
      </c>
      <c r="AP99" s="11">
        <v>115.88955444563925</v>
      </c>
      <c r="AQ99" s="11">
        <v>52.657136889760835</v>
      </c>
      <c r="AR99" s="11">
        <v>118.09514903805072</v>
      </c>
      <c r="AS99" s="11">
        <v>111.0073074444098</v>
      </c>
      <c r="AT99" s="11">
        <v>58.923480104745309</v>
      </c>
      <c r="AU99" s="11">
        <v>75.862141323447986</v>
      </c>
      <c r="AV99" s="11">
        <v>51.336009782493882</v>
      </c>
      <c r="AW99" s="11">
        <v>55.731909872569737</v>
      </c>
      <c r="AX99" s="11">
        <v>81.035878519141249</v>
      </c>
      <c r="AY99" s="11">
        <v>45.523172147004075</v>
      </c>
      <c r="AZ99" s="12">
        <v>66.958815960187337</v>
      </c>
    </row>
    <row r="100" spans="2:52" x14ac:dyDescent="0.35">
      <c r="B100" s="9">
        <v>97</v>
      </c>
      <c r="C100" s="11">
        <v>109.83014573103974</v>
      </c>
      <c r="D100" s="11">
        <v>60.968539584286475</v>
      </c>
      <c r="E100" s="11">
        <v>42.639095692252795</v>
      </c>
      <c r="F100" s="11">
        <v>99.37595565992325</v>
      </c>
      <c r="G100" s="11">
        <v>54.553061025717028</v>
      </c>
      <c r="H100" s="11">
        <v>136.80327225721618</v>
      </c>
      <c r="I100" s="11">
        <v>47.512796980311329</v>
      </c>
      <c r="J100" s="11">
        <v>115.09743826629946</v>
      </c>
      <c r="K100" s="11">
        <v>83.921072727448788</v>
      </c>
      <c r="L100" s="11">
        <v>58.945170153238834</v>
      </c>
      <c r="M100" s="11">
        <v>109.99816898097538</v>
      </c>
      <c r="N100" s="11">
        <v>81.932984075612325</v>
      </c>
      <c r="O100" s="11">
        <v>57.860237646417559</v>
      </c>
      <c r="P100" s="11">
        <v>197.42915924876624</v>
      </c>
      <c r="Q100" s="11">
        <v>44.138866483393009</v>
      </c>
      <c r="R100" s="11">
        <v>81.517455864583866</v>
      </c>
      <c r="S100" s="11">
        <v>96.635051255980457</v>
      </c>
      <c r="T100" s="11">
        <v>43.245543945239341</v>
      </c>
      <c r="U100" s="11">
        <v>38.446123748328681</v>
      </c>
      <c r="V100" s="11">
        <v>93.079981683712816</v>
      </c>
      <c r="W100" s="11">
        <v>102.4935370032823</v>
      </c>
      <c r="X100" s="11">
        <v>143.65988430955306</v>
      </c>
      <c r="Y100" s="11">
        <v>64.020287179084974</v>
      </c>
      <c r="Z100" s="11">
        <v>44.819787471581499</v>
      </c>
      <c r="AA100" s="11">
        <v>80.821851173151501</v>
      </c>
      <c r="AB100" s="11">
        <v>52.640744457048314</v>
      </c>
      <c r="AC100" s="11">
        <v>89.181737329823235</v>
      </c>
      <c r="AD100" s="11">
        <v>89.763387244811966</v>
      </c>
      <c r="AE100" s="11">
        <v>58.835998619422611</v>
      </c>
      <c r="AF100" s="11">
        <v>66.42935028999193</v>
      </c>
      <c r="AG100" s="11">
        <v>70.153004917204072</v>
      </c>
      <c r="AH100" s="11">
        <v>38.201744466846911</v>
      </c>
      <c r="AI100" s="11">
        <v>41.636428807191592</v>
      </c>
      <c r="AJ100" s="11">
        <v>48.418357128538865</v>
      </c>
      <c r="AK100" s="11">
        <v>48.575435281821221</v>
      </c>
      <c r="AL100" s="11">
        <v>98.472943177842339</v>
      </c>
      <c r="AM100" s="11">
        <v>69.219057681483818</v>
      </c>
      <c r="AN100" s="11">
        <v>27.86835770239863</v>
      </c>
      <c r="AO100" s="11">
        <v>39.404361595808574</v>
      </c>
      <c r="AP100" s="11">
        <v>33.621052300846834</v>
      </c>
      <c r="AQ100" s="11">
        <v>37.878452901592887</v>
      </c>
      <c r="AR100" s="11">
        <v>49.093207431297714</v>
      </c>
      <c r="AS100" s="11">
        <v>104.64797736144966</v>
      </c>
      <c r="AT100" s="11">
        <v>99.237980983449205</v>
      </c>
      <c r="AU100" s="11">
        <v>95.937352447205924</v>
      </c>
      <c r="AV100" s="11">
        <v>63.884156005965274</v>
      </c>
      <c r="AW100" s="11">
        <v>121.03781359545904</v>
      </c>
      <c r="AX100" s="11">
        <v>70.323757904232991</v>
      </c>
      <c r="AY100" s="11">
        <v>42.984134519164797</v>
      </c>
      <c r="AZ100" s="12">
        <v>46.985642106687557</v>
      </c>
    </row>
    <row r="101" spans="2:52" x14ac:dyDescent="0.35">
      <c r="B101" s="9">
        <v>98</v>
      </c>
      <c r="C101" s="11">
        <v>99.845162495710085</v>
      </c>
      <c r="D101" s="11">
        <v>93.573427506600382</v>
      </c>
      <c r="E101" s="11">
        <v>86.513126975712893</v>
      </c>
      <c r="F101" s="11">
        <v>81.68423680194806</v>
      </c>
      <c r="G101" s="11">
        <v>64.307501771012298</v>
      </c>
      <c r="H101" s="11">
        <v>71.009789201548614</v>
      </c>
      <c r="I101" s="11">
        <v>67.507130161470471</v>
      </c>
      <c r="J101" s="11">
        <v>57.277626693871184</v>
      </c>
      <c r="K101" s="11">
        <v>57.130345936186103</v>
      </c>
      <c r="L101" s="11">
        <v>63.009266076616171</v>
      </c>
      <c r="M101" s="11">
        <v>98.764703500133834</v>
      </c>
      <c r="N101" s="11">
        <v>53.261320075060929</v>
      </c>
      <c r="O101" s="11">
        <v>82.297309801728758</v>
      </c>
      <c r="P101" s="11">
        <v>36.884727975333909</v>
      </c>
      <c r="Q101" s="11">
        <v>62.404783298089058</v>
      </c>
      <c r="R101" s="11">
        <v>51.731776512826386</v>
      </c>
      <c r="S101" s="11">
        <v>81.241520022093937</v>
      </c>
      <c r="T101" s="11">
        <v>112.27698172213461</v>
      </c>
      <c r="U101" s="11">
        <v>35.402972327052957</v>
      </c>
      <c r="V101" s="11">
        <v>80.163603300480844</v>
      </c>
      <c r="W101" s="11">
        <v>52.336948983079175</v>
      </c>
      <c r="X101" s="11">
        <v>158.93326243307467</v>
      </c>
      <c r="Y101" s="11">
        <v>36.564355255470403</v>
      </c>
      <c r="Z101" s="11">
        <v>58.972606204223929</v>
      </c>
      <c r="AA101" s="11">
        <v>87.664764768859158</v>
      </c>
      <c r="AB101" s="11">
        <v>47.188450362071642</v>
      </c>
      <c r="AC101" s="11">
        <v>44.628480768226126</v>
      </c>
      <c r="AD101" s="11">
        <v>93.148445388950478</v>
      </c>
      <c r="AE101" s="11">
        <v>91.82971871516429</v>
      </c>
      <c r="AF101" s="11">
        <v>67.63144874305776</v>
      </c>
      <c r="AG101" s="11">
        <v>44.402154048306997</v>
      </c>
      <c r="AH101" s="11">
        <v>55.720806771701895</v>
      </c>
      <c r="AI101" s="11">
        <v>46.048320603319162</v>
      </c>
      <c r="AJ101" s="11">
        <v>50.604457469024524</v>
      </c>
      <c r="AK101" s="11">
        <v>49.27073723108667</v>
      </c>
      <c r="AL101" s="11">
        <v>28.053535940747569</v>
      </c>
      <c r="AM101" s="11">
        <v>61.535377551593086</v>
      </c>
      <c r="AN101" s="11">
        <v>63.363157386770744</v>
      </c>
      <c r="AO101" s="11">
        <v>55.650209076218268</v>
      </c>
      <c r="AP101" s="11">
        <v>98.539172751797622</v>
      </c>
      <c r="AQ101" s="11">
        <v>48.421510481635394</v>
      </c>
      <c r="AR101" s="11">
        <v>49.186287492641412</v>
      </c>
      <c r="AS101" s="11">
        <v>87.976292506419199</v>
      </c>
      <c r="AT101" s="11">
        <v>47.205160984052689</v>
      </c>
      <c r="AU101" s="11">
        <v>72.097194753948656</v>
      </c>
      <c r="AV101" s="11">
        <v>74.123799531682494</v>
      </c>
      <c r="AW101" s="11">
        <v>87.647219692464134</v>
      </c>
      <c r="AX101" s="11">
        <v>60.827548319274598</v>
      </c>
      <c r="AY101" s="11">
        <v>106.08957872737685</v>
      </c>
      <c r="AZ101" s="12">
        <v>29.724058292950765</v>
      </c>
    </row>
    <row r="102" spans="2:52" x14ac:dyDescent="0.35">
      <c r="B102" s="9">
        <v>99</v>
      </c>
      <c r="C102" s="11">
        <v>72.015160745378012</v>
      </c>
      <c r="D102" s="11">
        <v>79.867546982572136</v>
      </c>
      <c r="E102" s="11">
        <v>40.384556678269682</v>
      </c>
      <c r="F102" s="11">
        <v>93.816466281550149</v>
      </c>
      <c r="G102" s="11">
        <v>146.92422657478909</v>
      </c>
      <c r="H102" s="11">
        <v>67.820026668009746</v>
      </c>
      <c r="I102" s="11">
        <v>118.17384472582489</v>
      </c>
      <c r="J102" s="11">
        <v>73.297173992748043</v>
      </c>
      <c r="K102" s="11">
        <v>48.020126453751566</v>
      </c>
      <c r="L102" s="11">
        <v>54.152748927657697</v>
      </c>
      <c r="M102" s="11">
        <v>84.585771732611008</v>
      </c>
      <c r="N102" s="11">
        <v>130.66063586779617</v>
      </c>
      <c r="O102" s="11">
        <v>109.23778789058106</v>
      </c>
      <c r="P102" s="11">
        <v>87.500291422426315</v>
      </c>
      <c r="Q102" s="11">
        <v>41.565006497589728</v>
      </c>
      <c r="R102" s="11">
        <v>46.892583142651766</v>
      </c>
      <c r="S102" s="11">
        <v>75.632346180736548</v>
      </c>
      <c r="T102" s="11">
        <v>65.030980622731491</v>
      </c>
      <c r="U102" s="11">
        <v>63.900387594446158</v>
      </c>
      <c r="V102" s="11">
        <v>65.064467465871246</v>
      </c>
      <c r="W102" s="11">
        <v>58.072770780914702</v>
      </c>
      <c r="X102" s="11">
        <v>75.740245062724242</v>
      </c>
      <c r="Y102" s="11">
        <v>65.987536947723001</v>
      </c>
      <c r="Z102" s="11">
        <v>81.238429491789873</v>
      </c>
      <c r="AA102" s="11">
        <v>71.383457022546665</v>
      </c>
      <c r="AB102" s="11">
        <v>51.203155970080452</v>
      </c>
      <c r="AC102" s="11">
        <v>61.31172860175031</v>
      </c>
      <c r="AD102" s="11">
        <v>90.620370032044121</v>
      </c>
      <c r="AE102" s="11">
        <v>154.64958926742392</v>
      </c>
      <c r="AF102" s="11">
        <v>101.67134751337271</v>
      </c>
      <c r="AG102" s="11">
        <v>74.271815592802028</v>
      </c>
      <c r="AH102" s="11">
        <v>120.5715945170588</v>
      </c>
      <c r="AI102" s="11">
        <v>104.44983503085366</v>
      </c>
      <c r="AJ102" s="11">
        <v>148.65158699405416</v>
      </c>
      <c r="AK102" s="11">
        <v>55.452170972435624</v>
      </c>
      <c r="AL102" s="11">
        <v>58.849615519146553</v>
      </c>
      <c r="AM102" s="11">
        <v>36.866858723304688</v>
      </c>
      <c r="AN102" s="11">
        <v>81.56959603178916</v>
      </c>
      <c r="AO102" s="11">
        <v>58.135548667482716</v>
      </c>
      <c r="AP102" s="11">
        <v>39.515941339629236</v>
      </c>
      <c r="AQ102" s="11">
        <v>104.15534751974241</v>
      </c>
      <c r="AR102" s="11">
        <v>42.189034239144569</v>
      </c>
      <c r="AS102" s="11">
        <v>58.780167195498663</v>
      </c>
      <c r="AT102" s="11">
        <v>48.379035309316585</v>
      </c>
      <c r="AU102" s="11">
        <v>34.130626870806779</v>
      </c>
      <c r="AV102" s="11">
        <v>53.11739007716065</v>
      </c>
      <c r="AW102" s="11">
        <v>56.916630018696779</v>
      </c>
      <c r="AX102" s="11">
        <v>57.321275620757675</v>
      </c>
      <c r="AY102" s="11">
        <v>30.106042273493433</v>
      </c>
      <c r="AZ102" s="12">
        <v>40.913203245477462</v>
      </c>
    </row>
    <row r="103" spans="2:52" x14ac:dyDescent="0.35">
      <c r="B103" s="10">
        <v>100</v>
      </c>
      <c r="C103" s="13">
        <v>119.34819310677915</v>
      </c>
      <c r="D103" s="13">
        <v>88.739468617489592</v>
      </c>
      <c r="E103" s="13">
        <v>87.067015258117806</v>
      </c>
      <c r="F103" s="13">
        <v>63.618885113488567</v>
      </c>
      <c r="G103" s="13">
        <v>100.97327370927115</v>
      </c>
      <c r="H103" s="13">
        <v>77.429681978133019</v>
      </c>
      <c r="I103" s="13">
        <v>79.078433314295296</v>
      </c>
      <c r="J103" s="13">
        <v>62.634069419158443</v>
      </c>
      <c r="K103" s="13">
        <v>84.006182769734991</v>
      </c>
      <c r="L103" s="13">
        <v>50.074673862286211</v>
      </c>
      <c r="M103" s="13">
        <v>99.921187611031542</v>
      </c>
      <c r="N103" s="13">
        <v>45.912597765525973</v>
      </c>
      <c r="O103" s="13">
        <v>48.604924969445392</v>
      </c>
      <c r="P103" s="13">
        <v>59.422281311170892</v>
      </c>
      <c r="Q103" s="13">
        <v>81.924536773481961</v>
      </c>
      <c r="R103" s="13">
        <v>44.331627649796843</v>
      </c>
      <c r="S103" s="13">
        <v>84.639142649867082</v>
      </c>
      <c r="T103" s="13">
        <v>59.683367357795667</v>
      </c>
      <c r="U103" s="13">
        <v>78.416604970636627</v>
      </c>
      <c r="V103" s="13">
        <v>118.21728650180498</v>
      </c>
      <c r="W103" s="13">
        <v>82.014982898554024</v>
      </c>
      <c r="X103" s="13">
        <v>47.912933356611454</v>
      </c>
      <c r="Y103" s="13">
        <v>61.41029014325283</v>
      </c>
      <c r="Z103" s="13">
        <v>50.581063414614214</v>
      </c>
      <c r="AA103" s="13">
        <v>43.516569082752468</v>
      </c>
      <c r="AB103" s="13">
        <v>73.46108888870927</v>
      </c>
      <c r="AC103" s="13">
        <v>58.553434745357116</v>
      </c>
      <c r="AD103" s="13">
        <v>54.509763882287139</v>
      </c>
      <c r="AE103" s="13">
        <v>65.358695958230768</v>
      </c>
      <c r="AF103" s="13">
        <v>62.642788946514692</v>
      </c>
      <c r="AG103" s="13">
        <v>57.052833344855699</v>
      </c>
      <c r="AH103" s="13">
        <v>88.187781038107502</v>
      </c>
      <c r="AI103" s="13">
        <v>79.44625577317963</v>
      </c>
      <c r="AJ103" s="13">
        <v>40.709049822537345</v>
      </c>
      <c r="AK103" s="13">
        <v>42.534339834343321</v>
      </c>
      <c r="AL103" s="13">
        <v>70.545220408646941</v>
      </c>
      <c r="AM103" s="13">
        <v>41.453408977850643</v>
      </c>
      <c r="AN103" s="13">
        <v>90.81063040866691</v>
      </c>
      <c r="AO103" s="13">
        <v>39.417517731211731</v>
      </c>
      <c r="AP103" s="13">
        <v>38.330573803078302</v>
      </c>
      <c r="AQ103" s="13">
        <v>30.98644180125061</v>
      </c>
      <c r="AR103" s="13">
        <v>220.45843224760173</v>
      </c>
      <c r="AS103" s="13">
        <v>96.167935116002312</v>
      </c>
      <c r="AT103" s="13">
        <v>57.308707356609347</v>
      </c>
      <c r="AU103" s="13">
        <v>58.53945398909697</v>
      </c>
      <c r="AV103" s="13">
        <v>89.138218060789228</v>
      </c>
      <c r="AW103" s="13">
        <v>55.936299740125428</v>
      </c>
      <c r="AX103" s="13">
        <v>89.598074916013601</v>
      </c>
      <c r="AY103" s="13">
        <v>80.478525767440161</v>
      </c>
      <c r="AZ103" s="14">
        <v>64.11125119952203</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426"/>
  <sheetViews>
    <sheetView workbookViewId="0"/>
  </sheetViews>
  <sheetFormatPr defaultRowHeight="14.5" outlineLevelRow="1" x14ac:dyDescent="0.35"/>
  <sheetData>
    <row r="2" spans="1:1" x14ac:dyDescent="0.35">
      <c r="A2" t="s">
        <v>26</v>
      </c>
    </row>
    <row r="3" spans="1:1" x14ac:dyDescent="0.35">
      <c r="A3" t="s">
        <v>27</v>
      </c>
    </row>
    <row r="4" spans="1:1" x14ac:dyDescent="0.35">
      <c r="A4" t="s">
        <v>28</v>
      </c>
    </row>
    <row r="5" spans="1:1" x14ac:dyDescent="0.35">
      <c r="A5" t="s">
        <v>29</v>
      </c>
    </row>
    <row r="6" spans="1:1" x14ac:dyDescent="0.35">
      <c r="A6" t="s">
        <v>30</v>
      </c>
    </row>
    <row r="7" spans="1:1" x14ac:dyDescent="0.35">
      <c r="A7" t="s">
        <v>31</v>
      </c>
    </row>
    <row r="8" spans="1:1" x14ac:dyDescent="0.35">
      <c r="A8" t="s">
        <v>32</v>
      </c>
    </row>
    <row r="9" spans="1:1" x14ac:dyDescent="0.35">
      <c r="A9" t="s">
        <v>33</v>
      </c>
    </row>
    <row r="10" spans="1:1" x14ac:dyDescent="0.35">
      <c r="A10" t="s">
        <v>34</v>
      </c>
    </row>
    <row r="11" spans="1:1" x14ac:dyDescent="0.35">
      <c r="A11" t="s">
        <v>35</v>
      </c>
    </row>
    <row r="12" spans="1:1" x14ac:dyDescent="0.35">
      <c r="A12" t="s">
        <v>36</v>
      </c>
    </row>
    <row r="13" spans="1:1" x14ac:dyDescent="0.35">
      <c r="A13" t="s">
        <v>37</v>
      </c>
    </row>
    <row r="14" spans="1:1" outlineLevel="1" x14ac:dyDescent="0.35">
      <c r="A14" s="2" t="s">
        <v>38</v>
      </c>
    </row>
    <row r="15" spans="1:1" outlineLevel="1" x14ac:dyDescent="0.35">
      <c r="A15" s="3" t="s">
        <v>39</v>
      </c>
    </row>
    <row r="16" spans="1:1" outlineLevel="1" x14ac:dyDescent="0.35">
      <c r="A16" s="4" t="s">
        <v>40</v>
      </c>
    </row>
    <row r="17" spans="1:1" outlineLevel="1" x14ac:dyDescent="0.35">
      <c r="A17" s="5" t="s">
        <v>41</v>
      </c>
    </row>
    <row r="18" spans="1:1" outlineLevel="1" x14ac:dyDescent="0.35"/>
    <row r="19" spans="1:1" outlineLevel="1" x14ac:dyDescent="0.35"/>
    <row r="20" spans="1:1" outlineLevel="1" x14ac:dyDescent="0.35"/>
    <row r="21" spans="1:1" outlineLevel="1" x14ac:dyDescent="0.35"/>
    <row r="22" spans="1:1" outlineLevel="1" x14ac:dyDescent="0.35"/>
    <row r="23" spans="1:1" outlineLevel="1" x14ac:dyDescent="0.35"/>
    <row r="24" spans="1:1" outlineLevel="1" x14ac:dyDescent="0.35"/>
    <row r="25" spans="1:1" outlineLevel="1" x14ac:dyDescent="0.35"/>
    <row r="26" spans="1:1" outlineLevel="1" x14ac:dyDescent="0.35"/>
    <row r="27" spans="1:1" outlineLevel="1" x14ac:dyDescent="0.35"/>
    <row r="28" spans="1:1" outlineLevel="1" x14ac:dyDescent="0.35"/>
    <row r="29" spans="1:1" outlineLevel="1" x14ac:dyDescent="0.35"/>
    <row r="30" spans="1:1" outlineLevel="1" x14ac:dyDescent="0.35"/>
    <row r="31" spans="1:1" outlineLevel="1" x14ac:dyDescent="0.35"/>
    <row r="32" spans="1:1" outlineLevel="1" x14ac:dyDescent="0.35"/>
    <row r="33" outlineLevel="1" x14ac:dyDescent="0.35"/>
    <row r="34" outlineLevel="1" x14ac:dyDescent="0.35"/>
    <row r="35" outlineLevel="1" x14ac:dyDescent="0.35"/>
    <row r="36" outlineLevel="1" x14ac:dyDescent="0.35"/>
    <row r="37" outlineLevel="1" x14ac:dyDescent="0.35"/>
    <row r="38" outlineLevel="1" x14ac:dyDescent="0.35"/>
    <row r="39" outlineLevel="1" x14ac:dyDescent="0.35"/>
    <row r="40" outlineLevel="1" x14ac:dyDescent="0.35"/>
    <row r="41" outlineLevel="1" x14ac:dyDescent="0.35"/>
    <row r="42" outlineLevel="1" x14ac:dyDescent="0.35"/>
    <row r="43" outlineLevel="1" x14ac:dyDescent="0.35"/>
    <row r="44" outlineLevel="1" x14ac:dyDescent="0.35"/>
    <row r="45" outlineLevel="1" x14ac:dyDescent="0.35"/>
    <row r="46" outlineLevel="1" x14ac:dyDescent="0.35"/>
    <row r="47" outlineLevel="1" x14ac:dyDescent="0.35"/>
    <row r="48" outlineLevel="1" x14ac:dyDescent="0.35"/>
    <row r="49" outlineLevel="1" x14ac:dyDescent="0.35"/>
    <row r="50" outlineLevel="1" x14ac:dyDescent="0.35"/>
    <row r="51" outlineLevel="1" x14ac:dyDescent="0.35"/>
    <row r="52" outlineLevel="1" x14ac:dyDescent="0.35"/>
    <row r="53" outlineLevel="1" x14ac:dyDescent="0.35"/>
    <row r="54" outlineLevel="1" x14ac:dyDescent="0.35"/>
    <row r="55" outlineLevel="1" x14ac:dyDescent="0.35"/>
    <row r="56" outlineLevel="1" x14ac:dyDescent="0.35"/>
    <row r="57" outlineLevel="1" x14ac:dyDescent="0.35"/>
    <row r="58" outlineLevel="1" x14ac:dyDescent="0.35"/>
    <row r="59" outlineLevel="1" x14ac:dyDescent="0.35"/>
    <row r="60" outlineLevel="1" x14ac:dyDescent="0.35"/>
    <row r="61" outlineLevel="1" x14ac:dyDescent="0.35"/>
    <row r="62" outlineLevel="1" x14ac:dyDescent="0.35"/>
    <row r="63" outlineLevel="1" x14ac:dyDescent="0.35"/>
    <row r="64" outlineLevel="1" x14ac:dyDescent="0.35"/>
    <row r="65" outlineLevel="1" x14ac:dyDescent="0.35"/>
    <row r="66" outlineLevel="1" x14ac:dyDescent="0.35"/>
    <row r="67" outlineLevel="1" x14ac:dyDescent="0.35"/>
    <row r="68" outlineLevel="1" x14ac:dyDescent="0.35"/>
    <row r="69" outlineLevel="1" x14ac:dyDescent="0.35"/>
    <row r="70" outlineLevel="1" x14ac:dyDescent="0.35"/>
    <row r="71" outlineLevel="1" x14ac:dyDescent="0.35"/>
    <row r="72" outlineLevel="1" x14ac:dyDescent="0.35"/>
    <row r="73" outlineLevel="1" x14ac:dyDescent="0.35"/>
    <row r="74" outlineLevel="1" x14ac:dyDescent="0.35"/>
    <row r="75" outlineLevel="1" x14ac:dyDescent="0.35"/>
    <row r="76" outlineLevel="1" x14ac:dyDescent="0.35"/>
    <row r="77" outlineLevel="1" x14ac:dyDescent="0.35"/>
    <row r="78" outlineLevel="1" x14ac:dyDescent="0.35"/>
    <row r="79" outlineLevel="1" x14ac:dyDescent="0.35"/>
    <row r="80" outlineLevel="1" x14ac:dyDescent="0.35"/>
    <row r="81" outlineLevel="1" x14ac:dyDescent="0.35"/>
    <row r="82" outlineLevel="1" x14ac:dyDescent="0.35"/>
    <row r="83" outlineLevel="1" x14ac:dyDescent="0.35"/>
    <row r="84" outlineLevel="1" x14ac:dyDescent="0.35"/>
    <row r="85" outlineLevel="1" x14ac:dyDescent="0.35"/>
    <row r="86" outlineLevel="1" x14ac:dyDescent="0.35"/>
    <row r="87" outlineLevel="1" x14ac:dyDescent="0.35"/>
    <row r="88" outlineLevel="1" x14ac:dyDescent="0.35"/>
    <row r="89" outlineLevel="1" x14ac:dyDescent="0.35"/>
    <row r="90" outlineLevel="1" x14ac:dyDescent="0.35"/>
    <row r="91" outlineLevel="1" x14ac:dyDescent="0.35"/>
    <row r="92" outlineLevel="1" x14ac:dyDescent="0.35"/>
    <row r="93" outlineLevel="1" x14ac:dyDescent="0.35"/>
    <row r="94" outlineLevel="1" x14ac:dyDescent="0.35"/>
    <row r="95" outlineLevel="1" x14ac:dyDescent="0.35"/>
    <row r="96" outlineLevel="1" x14ac:dyDescent="0.35"/>
    <row r="97" outlineLevel="1" x14ac:dyDescent="0.35"/>
    <row r="98" outlineLevel="1" x14ac:dyDescent="0.35"/>
    <row r="99" outlineLevel="1" x14ac:dyDescent="0.35"/>
    <row r="100" outlineLevel="1" x14ac:dyDescent="0.35"/>
    <row r="101" outlineLevel="1" x14ac:dyDescent="0.35"/>
    <row r="102" outlineLevel="1" x14ac:dyDescent="0.35"/>
    <row r="103" outlineLevel="1" x14ac:dyDescent="0.35"/>
    <row r="104" outlineLevel="1" x14ac:dyDescent="0.35"/>
    <row r="105" outlineLevel="1" x14ac:dyDescent="0.35"/>
    <row r="106" outlineLevel="1" x14ac:dyDescent="0.35"/>
    <row r="107" outlineLevel="1" x14ac:dyDescent="0.35"/>
    <row r="108" outlineLevel="1" x14ac:dyDescent="0.35"/>
    <row r="109" outlineLevel="1" x14ac:dyDescent="0.35"/>
    <row r="110" outlineLevel="1" x14ac:dyDescent="0.35"/>
    <row r="111" outlineLevel="1" x14ac:dyDescent="0.35"/>
    <row r="112" outlineLevel="1" x14ac:dyDescent="0.35"/>
    <row r="113" outlineLevel="1" x14ac:dyDescent="0.35"/>
    <row r="114" outlineLevel="1" x14ac:dyDescent="0.35"/>
    <row r="116" outlineLevel="1" x14ac:dyDescent="0.35"/>
    <row r="117" outlineLevel="1" x14ac:dyDescent="0.35"/>
    <row r="118" outlineLevel="1" x14ac:dyDescent="0.35"/>
    <row r="119" outlineLevel="1" x14ac:dyDescent="0.35"/>
    <row r="120" outlineLevel="1" x14ac:dyDescent="0.35"/>
    <row r="121" outlineLevel="1" x14ac:dyDescent="0.35"/>
    <row r="122" outlineLevel="1" x14ac:dyDescent="0.35"/>
    <row r="123" outlineLevel="1" x14ac:dyDescent="0.35"/>
    <row r="124" outlineLevel="1" x14ac:dyDescent="0.35"/>
    <row r="125" outlineLevel="1" x14ac:dyDescent="0.35"/>
    <row r="126" outlineLevel="1" x14ac:dyDescent="0.35"/>
    <row r="127" outlineLevel="1" x14ac:dyDescent="0.35"/>
    <row r="128" outlineLevel="1" x14ac:dyDescent="0.35"/>
    <row r="129" outlineLevel="1" x14ac:dyDescent="0.35"/>
    <row r="130" outlineLevel="1" x14ac:dyDescent="0.35"/>
    <row r="131" outlineLevel="1" x14ac:dyDescent="0.35"/>
    <row r="132" outlineLevel="1" x14ac:dyDescent="0.35"/>
    <row r="133" outlineLevel="1" x14ac:dyDescent="0.35"/>
    <row r="134" outlineLevel="1" x14ac:dyDescent="0.35"/>
    <row r="135" outlineLevel="1" x14ac:dyDescent="0.35"/>
    <row r="136" outlineLevel="1" x14ac:dyDescent="0.35"/>
    <row r="137" outlineLevel="1" x14ac:dyDescent="0.35"/>
    <row r="138" outlineLevel="1" x14ac:dyDescent="0.35"/>
    <row r="139" outlineLevel="1" x14ac:dyDescent="0.35"/>
    <row r="140" outlineLevel="1" x14ac:dyDescent="0.35"/>
    <row r="141" outlineLevel="1" x14ac:dyDescent="0.35"/>
    <row r="142" outlineLevel="1" x14ac:dyDescent="0.35"/>
    <row r="143" outlineLevel="1" x14ac:dyDescent="0.35"/>
    <row r="144" outlineLevel="1" x14ac:dyDescent="0.35"/>
    <row r="145" outlineLevel="1" x14ac:dyDescent="0.35"/>
    <row r="146" outlineLevel="1" x14ac:dyDescent="0.35"/>
    <row r="147" outlineLevel="1" x14ac:dyDescent="0.35"/>
    <row r="148" outlineLevel="1" x14ac:dyDescent="0.35"/>
    <row r="149" outlineLevel="1" x14ac:dyDescent="0.35"/>
    <row r="150" outlineLevel="1" x14ac:dyDescent="0.35"/>
    <row r="151" outlineLevel="1" x14ac:dyDescent="0.35"/>
    <row r="152" outlineLevel="1" x14ac:dyDescent="0.35"/>
    <row r="153" outlineLevel="1" x14ac:dyDescent="0.35"/>
    <row r="154" outlineLevel="1" x14ac:dyDescent="0.35"/>
    <row r="155" outlineLevel="1" x14ac:dyDescent="0.35"/>
    <row r="156" outlineLevel="1" x14ac:dyDescent="0.35"/>
    <row r="157" outlineLevel="1" x14ac:dyDescent="0.35"/>
    <row r="158" outlineLevel="1" x14ac:dyDescent="0.35"/>
    <row r="159" outlineLevel="1" x14ac:dyDescent="0.35"/>
    <row r="160" outlineLevel="1" x14ac:dyDescent="0.35"/>
    <row r="161" outlineLevel="1" x14ac:dyDescent="0.35"/>
    <row r="162" outlineLevel="1" x14ac:dyDescent="0.35"/>
    <row r="163" outlineLevel="1" x14ac:dyDescent="0.35"/>
    <row r="164" outlineLevel="1" x14ac:dyDescent="0.35"/>
    <row r="165" outlineLevel="1" x14ac:dyDescent="0.35"/>
    <row r="166" outlineLevel="1" x14ac:dyDescent="0.35"/>
    <row r="167" outlineLevel="1" x14ac:dyDescent="0.35"/>
    <row r="168" outlineLevel="1" x14ac:dyDescent="0.35"/>
    <row r="169" outlineLevel="1" x14ac:dyDescent="0.35"/>
    <row r="170" outlineLevel="1" x14ac:dyDescent="0.35"/>
    <row r="171" outlineLevel="1" x14ac:dyDescent="0.35"/>
    <row r="172" outlineLevel="1" x14ac:dyDescent="0.35"/>
    <row r="173" outlineLevel="1" x14ac:dyDescent="0.35"/>
    <row r="174" outlineLevel="1" x14ac:dyDescent="0.35"/>
    <row r="175" outlineLevel="1" x14ac:dyDescent="0.35"/>
    <row r="176" outlineLevel="1" x14ac:dyDescent="0.35"/>
    <row r="177" outlineLevel="1" x14ac:dyDescent="0.35"/>
    <row r="178" outlineLevel="1" x14ac:dyDescent="0.35"/>
    <row r="179" outlineLevel="1" x14ac:dyDescent="0.35"/>
    <row r="180" outlineLevel="1" x14ac:dyDescent="0.35"/>
    <row r="181" outlineLevel="1" x14ac:dyDescent="0.35"/>
    <row r="182" outlineLevel="1" x14ac:dyDescent="0.35"/>
    <row r="183" outlineLevel="1" x14ac:dyDescent="0.35"/>
    <row r="184" outlineLevel="1" x14ac:dyDescent="0.35"/>
    <row r="185" outlineLevel="1" x14ac:dyDescent="0.35"/>
    <row r="186" outlineLevel="1" x14ac:dyDescent="0.35"/>
    <row r="187" outlineLevel="1" x14ac:dyDescent="0.35"/>
    <row r="188" outlineLevel="1" x14ac:dyDescent="0.35"/>
    <row r="189" outlineLevel="1" x14ac:dyDescent="0.35"/>
    <row r="190" outlineLevel="1" x14ac:dyDescent="0.35"/>
    <row r="191" outlineLevel="1" x14ac:dyDescent="0.35"/>
    <row r="192" outlineLevel="1" x14ac:dyDescent="0.35"/>
    <row r="193" outlineLevel="1" x14ac:dyDescent="0.35"/>
    <row r="194" outlineLevel="1" x14ac:dyDescent="0.35"/>
    <row r="195" outlineLevel="1" x14ac:dyDescent="0.35"/>
    <row r="196" outlineLevel="1" x14ac:dyDescent="0.35"/>
    <row r="197" outlineLevel="1" x14ac:dyDescent="0.35"/>
    <row r="198" outlineLevel="1" x14ac:dyDescent="0.35"/>
    <row r="199" outlineLevel="1" x14ac:dyDescent="0.35"/>
    <row r="200" outlineLevel="1" x14ac:dyDescent="0.35"/>
    <row r="201" outlineLevel="1" x14ac:dyDescent="0.35"/>
    <row r="202" outlineLevel="1" x14ac:dyDescent="0.35"/>
    <row r="203" outlineLevel="1" x14ac:dyDescent="0.35"/>
    <row r="204" outlineLevel="1" x14ac:dyDescent="0.35"/>
    <row r="205" outlineLevel="1" x14ac:dyDescent="0.35"/>
    <row r="206" outlineLevel="1" x14ac:dyDescent="0.35"/>
    <row r="207" outlineLevel="1" x14ac:dyDescent="0.35"/>
    <row r="208" outlineLevel="1" x14ac:dyDescent="0.35"/>
    <row r="209" outlineLevel="1" x14ac:dyDescent="0.35"/>
    <row r="210" outlineLevel="1" x14ac:dyDescent="0.35"/>
    <row r="211" outlineLevel="1" x14ac:dyDescent="0.35"/>
    <row r="212" outlineLevel="1" x14ac:dyDescent="0.35"/>
    <row r="213" outlineLevel="1" x14ac:dyDescent="0.35"/>
    <row r="214" outlineLevel="1" x14ac:dyDescent="0.35"/>
    <row r="215" outlineLevel="1" x14ac:dyDescent="0.35"/>
    <row r="216" outlineLevel="1" x14ac:dyDescent="0.35"/>
    <row r="217" outlineLevel="1" x14ac:dyDescent="0.35"/>
    <row r="219" outlineLevel="1" x14ac:dyDescent="0.35"/>
    <row r="220" outlineLevel="1" x14ac:dyDescent="0.35"/>
    <row r="221" outlineLevel="1" x14ac:dyDescent="0.35"/>
    <row r="222" outlineLevel="1" x14ac:dyDescent="0.35"/>
    <row r="223" outlineLevel="1" x14ac:dyDescent="0.35"/>
    <row r="224" outlineLevel="1" x14ac:dyDescent="0.35"/>
    <row r="225" outlineLevel="1" x14ac:dyDescent="0.35"/>
    <row r="226" outlineLevel="1" x14ac:dyDescent="0.35"/>
    <row r="227" outlineLevel="1" x14ac:dyDescent="0.35"/>
    <row r="228" outlineLevel="1" x14ac:dyDescent="0.35"/>
    <row r="229" outlineLevel="1" x14ac:dyDescent="0.35"/>
    <row r="230" outlineLevel="1" x14ac:dyDescent="0.35"/>
    <row r="231" outlineLevel="1" x14ac:dyDescent="0.35"/>
    <row r="232" outlineLevel="1" x14ac:dyDescent="0.35"/>
    <row r="233" outlineLevel="1" x14ac:dyDescent="0.35"/>
    <row r="234" outlineLevel="1" x14ac:dyDescent="0.35"/>
    <row r="235" outlineLevel="1" x14ac:dyDescent="0.35"/>
    <row r="236" outlineLevel="1" x14ac:dyDescent="0.35"/>
    <row r="237" outlineLevel="1" x14ac:dyDescent="0.35"/>
    <row r="238" outlineLevel="1" x14ac:dyDescent="0.35"/>
    <row r="239" outlineLevel="1" x14ac:dyDescent="0.35"/>
    <row r="240" outlineLevel="1" x14ac:dyDescent="0.35"/>
    <row r="241" outlineLevel="1" x14ac:dyDescent="0.35"/>
    <row r="242" outlineLevel="1" x14ac:dyDescent="0.35"/>
    <row r="243" outlineLevel="1" x14ac:dyDescent="0.35"/>
    <row r="244" outlineLevel="1" x14ac:dyDescent="0.35"/>
    <row r="245" outlineLevel="1" x14ac:dyDescent="0.35"/>
    <row r="246" outlineLevel="1" x14ac:dyDescent="0.35"/>
    <row r="247" outlineLevel="1" x14ac:dyDescent="0.35"/>
    <row r="248" outlineLevel="1" x14ac:dyDescent="0.35"/>
    <row r="249" outlineLevel="1" x14ac:dyDescent="0.35"/>
    <row r="250" outlineLevel="1" x14ac:dyDescent="0.35"/>
    <row r="251" outlineLevel="1" x14ac:dyDescent="0.35"/>
    <row r="252" outlineLevel="1" x14ac:dyDescent="0.35"/>
    <row r="253" outlineLevel="1" x14ac:dyDescent="0.35"/>
    <row r="254" outlineLevel="1" x14ac:dyDescent="0.35"/>
    <row r="255" outlineLevel="1" x14ac:dyDescent="0.35"/>
    <row r="256" outlineLevel="1" x14ac:dyDescent="0.35"/>
    <row r="257" outlineLevel="1" x14ac:dyDescent="0.35"/>
    <row r="258" outlineLevel="1" x14ac:dyDescent="0.35"/>
    <row r="259" outlineLevel="1" x14ac:dyDescent="0.35"/>
    <row r="260" outlineLevel="1" x14ac:dyDescent="0.35"/>
    <row r="261" outlineLevel="1" x14ac:dyDescent="0.35"/>
    <row r="262" outlineLevel="1" x14ac:dyDescent="0.35"/>
    <row r="263" outlineLevel="1" x14ac:dyDescent="0.35"/>
    <row r="264" outlineLevel="1" x14ac:dyDescent="0.35"/>
    <row r="265" outlineLevel="1" x14ac:dyDescent="0.35"/>
    <row r="266" outlineLevel="1" x14ac:dyDescent="0.35"/>
    <row r="267" outlineLevel="1" x14ac:dyDescent="0.35"/>
    <row r="268" outlineLevel="1" x14ac:dyDescent="0.35"/>
    <row r="269" outlineLevel="1" x14ac:dyDescent="0.35"/>
    <row r="270" outlineLevel="1" x14ac:dyDescent="0.35"/>
    <row r="271" outlineLevel="1" x14ac:dyDescent="0.35"/>
    <row r="272" outlineLevel="1" x14ac:dyDescent="0.35"/>
    <row r="273" outlineLevel="1" x14ac:dyDescent="0.35"/>
    <row r="274" outlineLevel="1" x14ac:dyDescent="0.35"/>
    <row r="275" outlineLevel="1" x14ac:dyDescent="0.35"/>
    <row r="276" outlineLevel="1" x14ac:dyDescent="0.35"/>
    <row r="277" outlineLevel="1" x14ac:dyDescent="0.35"/>
    <row r="278" outlineLevel="1" x14ac:dyDescent="0.35"/>
    <row r="279" outlineLevel="1" x14ac:dyDescent="0.35"/>
    <row r="280" outlineLevel="1" x14ac:dyDescent="0.35"/>
    <row r="281" outlineLevel="1" x14ac:dyDescent="0.35"/>
    <row r="282" outlineLevel="1" x14ac:dyDescent="0.35"/>
    <row r="283" outlineLevel="1" x14ac:dyDescent="0.35"/>
    <row r="284" outlineLevel="1" x14ac:dyDescent="0.35"/>
    <row r="285" outlineLevel="1" x14ac:dyDescent="0.35"/>
    <row r="286" outlineLevel="1" x14ac:dyDescent="0.35"/>
    <row r="287" outlineLevel="1" x14ac:dyDescent="0.35"/>
    <row r="288" outlineLevel="1" x14ac:dyDescent="0.35"/>
    <row r="289" outlineLevel="1" x14ac:dyDescent="0.35"/>
    <row r="290" outlineLevel="1" x14ac:dyDescent="0.35"/>
    <row r="291" outlineLevel="1" x14ac:dyDescent="0.35"/>
    <row r="292" outlineLevel="1" x14ac:dyDescent="0.35"/>
    <row r="293" outlineLevel="1" x14ac:dyDescent="0.35"/>
    <row r="294" outlineLevel="1" x14ac:dyDescent="0.35"/>
    <row r="295" outlineLevel="1" x14ac:dyDescent="0.35"/>
    <row r="296" outlineLevel="1" x14ac:dyDescent="0.35"/>
    <row r="297" outlineLevel="1" x14ac:dyDescent="0.35"/>
    <row r="298" outlineLevel="1" x14ac:dyDescent="0.35"/>
    <row r="299" outlineLevel="1" x14ac:dyDescent="0.35"/>
    <row r="300" outlineLevel="1" x14ac:dyDescent="0.35"/>
    <row r="301" outlineLevel="1" x14ac:dyDescent="0.35"/>
    <row r="302" outlineLevel="1" x14ac:dyDescent="0.35"/>
    <row r="303" outlineLevel="1" x14ac:dyDescent="0.35"/>
    <row r="304" outlineLevel="1" x14ac:dyDescent="0.35"/>
    <row r="305" outlineLevel="1" x14ac:dyDescent="0.35"/>
    <row r="306" outlineLevel="1" x14ac:dyDescent="0.35"/>
    <row r="307" outlineLevel="1" x14ac:dyDescent="0.35"/>
    <row r="308" outlineLevel="1" x14ac:dyDescent="0.35"/>
    <row r="309" outlineLevel="1" x14ac:dyDescent="0.35"/>
    <row r="310" outlineLevel="1" x14ac:dyDescent="0.35"/>
    <row r="311" outlineLevel="1" x14ac:dyDescent="0.35"/>
    <row r="312" outlineLevel="1" x14ac:dyDescent="0.35"/>
    <row r="313" outlineLevel="1" x14ac:dyDescent="0.35"/>
    <row r="314" outlineLevel="1" x14ac:dyDescent="0.35"/>
    <row r="315" outlineLevel="1" x14ac:dyDescent="0.35"/>
    <row r="316" outlineLevel="1" x14ac:dyDescent="0.35"/>
    <row r="317" outlineLevel="1" x14ac:dyDescent="0.35"/>
    <row r="318" outlineLevel="1" x14ac:dyDescent="0.35"/>
    <row r="319" outlineLevel="1" x14ac:dyDescent="0.35"/>
    <row r="320" outlineLevel="1" x14ac:dyDescent="0.35"/>
    <row r="322" spans="1:1" outlineLevel="1" x14ac:dyDescent="0.35">
      <c r="A322">
        <v>1E-3</v>
      </c>
    </row>
    <row r="323" spans="1:1" outlineLevel="1" x14ac:dyDescent="0.35">
      <c r="A323">
        <v>4.0000000000000001E-3</v>
      </c>
    </row>
    <row r="324" spans="1:1" outlineLevel="1" x14ac:dyDescent="0.35">
      <c r="A324">
        <v>7.0000000000000001E-3</v>
      </c>
    </row>
    <row r="325" spans="1:1" outlineLevel="1" x14ac:dyDescent="0.35">
      <c r="A325">
        <v>0.01</v>
      </c>
    </row>
    <row r="326" spans="1:1" outlineLevel="1" x14ac:dyDescent="0.35">
      <c r="A326">
        <v>0.02</v>
      </c>
    </row>
    <row r="327" spans="1:1" outlineLevel="1" x14ac:dyDescent="0.35">
      <c r="A327">
        <v>0.03</v>
      </c>
    </row>
    <row r="328" spans="1:1" outlineLevel="1" x14ac:dyDescent="0.35">
      <c r="A328">
        <v>0.04</v>
      </c>
    </row>
    <row r="329" spans="1:1" outlineLevel="1" x14ac:dyDescent="0.35">
      <c r="A329">
        <v>0.05</v>
      </c>
    </row>
    <row r="330" spans="1:1" outlineLevel="1" x14ac:dyDescent="0.35">
      <c r="A330">
        <v>0.06</v>
      </c>
    </row>
    <row r="331" spans="1:1" outlineLevel="1" x14ac:dyDescent="0.35">
      <c r="A331">
        <v>7.0000000000000007E-2</v>
      </c>
    </row>
    <row r="332" spans="1:1" outlineLevel="1" x14ac:dyDescent="0.35">
      <c r="A332">
        <v>0.08</v>
      </c>
    </row>
    <row r="333" spans="1:1" outlineLevel="1" x14ac:dyDescent="0.35">
      <c r="A333">
        <v>0.09</v>
      </c>
    </row>
    <row r="334" spans="1:1" outlineLevel="1" x14ac:dyDescent="0.35">
      <c r="A334">
        <v>0.1</v>
      </c>
    </row>
    <row r="335" spans="1:1" outlineLevel="1" x14ac:dyDescent="0.35">
      <c r="A335">
        <v>0.11</v>
      </c>
    </row>
    <row r="336" spans="1:1" outlineLevel="1" x14ac:dyDescent="0.35">
      <c r="A336">
        <v>0.12</v>
      </c>
    </row>
    <row r="337" spans="1:1" outlineLevel="1" x14ac:dyDescent="0.35">
      <c r="A337">
        <v>0.13</v>
      </c>
    </row>
    <row r="338" spans="1:1" outlineLevel="1" x14ac:dyDescent="0.35">
      <c r="A338">
        <v>0.14000000000000001</v>
      </c>
    </row>
    <row r="339" spans="1:1" outlineLevel="1" x14ac:dyDescent="0.35">
      <c r="A339">
        <v>0.15</v>
      </c>
    </row>
    <row r="340" spans="1:1" outlineLevel="1" x14ac:dyDescent="0.35">
      <c r="A340">
        <v>0.16</v>
      </c>
    </row>
    <row r="341" spans="1:1" outlineLevel="1" x14ac:dyDescent="0.35">
      <c r="A341">
        <v>0.17</v>
      </c>
    </row>
    <row r="342" spans="1:1" outlineLevel="1" x14ac:dyDescent="0.35">
      <c r="A342">
        <v>0.18</v>
      </c>
    </row>
    <row r="343" spans="1:1" outlineLevel="1" x14ac:dyDescent="0.35">
      <c r="A343">
        <v>0.19</v>
      </c>
    </row>
    <row r="344" spans="1:1" outlineLevel="1" x14ac:dyDescent="0.35">
      <c r="A344">
        <v>0.2</v>
      </c>
    </row>
    <row r="345" spans="1:1" outlineLevel="1" x14ac:dyDescent="0.35">
      <c r="A345">
        <v>0.21</v>
      </c>
    </row>
    <row r="346" spans="1:1" outlineLevel="1" x14ac:dyDescent="0.35">
      <c r="A346">
        <v>0.22</v>
      </c>
    </row>
    <row r="347" spans="1:1" outlineLevel="1" x14ac:dyDescent="0.35">
      <c r="A347">
        <v>0.23</v>
      </c>
    </row>
    <row r="348" spans="1:1" outlineLevel="1" x14ac:dyDescent="0.35">
      <c r="A348">
        <v>0.24</v>
      </c>
    </row>
    <row r="349" spans="1:1" outlineLevel="1" x14ac:dyDescent="0.35">
      <c r="A349">
        <v>0.25</v>
      </c>
    </row>
    <row r="350" spans="1:1" outlineLevel="1" x14ac:dyDescent="0.35">
      <c r="A350">
        <v>0.26</v>
      </c>
    </row>
    <row r="351" spans="1:1" outlineLevel="1" x14ac:dyDescent="0.35">
      <c r="A351">
        <v>0.27</v>
      </c>
    </row>
    <row r="352" spans="1:1" outlineLevel="1" x14ac:dyDescent="0.35">
      <c r="A352">
        <v>0.28000000000000003</v>
      </c>
    </row>
    <row r="353" spans="1:1" outlineLevel="1" x14ac:dyDescent="0.35">
      <c r="A353">
        <v>0.28999999999999998</v>
      </c>
    </row>
    <row r="354" spans="1:1" outlineLevel="1" x14ac:dyDescent="0.35">
      <c r="A354">
        <v>0.3</v>
      </c>
    </row>
    <row r="355" spans="1:1" outlineLevel="1" x14ac:dyDescent="0.35">
      <c r="A355">
        <v>0.31</v>
      </c>
    </row>
    <row r="356" spans="1:1" outlineLevel="1" x14ac:dyDescent="0.35">
      <c r="A356">
        <v>0.32</v>
      </c>
    </row>
    <row r="357" spans="1:1" outlineLevel="1" x14ac:dyDescent="0.35">
      <c r="A357">
        <v>0.33</v>
      </c>
    </row>
    <row r="358" spans="1:1" outlineLevel="1" x14ac:dyDescent="0.35">
      <c r="A358">
        <v>0.34</v>
      </c>
    </row>
    <row r="359" spans="1:1" outlineLevel="1" x14ac:dyDescent="0.35">
      <c r="A359">
        <v>0.35000000000000003</v>
      </c>
    </row>
    <row r="360" spans="1:1" outlineLevel="1" x14ac:dyDescent="0.35">
      <c r="A360">
        <v>0.36</v>
      </c>
    </row>
    <row r="361" spans="1:1" outlineLevel="1" x14ac:dyDescent="0.35">
      <c r="A361">
        <v>0.37</v>
      </c>
    </row>
    <row r="362" spans="1:1" outlineLevel="1" x14ac:dyDescent="0.35">
      <c r="A362">
        <v>0.38</v>
      </c>
    </row>
    <row r="363" spans="1:1" outlineLevel="1" x14ac:dyDescent="0.35">
      <c r="A363">
        <v>0.39</v>
      </c>
    </row>
    <row r="364" spans="1:1" outlineLevel="1" x14ac:dyDescent="0.35">
      <c r="A364">
        <v>0.4</v>
      </c>
    </row>
    <row r="365" spans="1:1" outlineLevel="1" x14ac:dyDescent="0.35">
      <c r="A365">
        <v>0.41000000000000003</v>
      </c>
    </row>
    <row r="366" spans="1:1" outlineLevel="1" x14ac:dyDescent="0.35">
      <c r="A366">
        <v>0.42</v>
      </c>
    </row>
    <row r="367" spans="1:1" outlineLevel="1" x14ac:dyDescent="0.35">
      <c r="A367">
        <v>0.43</v>
      </c>
    </row>
    <row r="368" spans="1:1" outlineLevel="1" x14ac:dyDescent="0.35">
      <c r="A368">
        <v>0.44</v>
      </c>
    </row>
    <row r="369" spans="1:1" outlineLevel="1" x14ac:dyDescent="0.35">
      <c r="A369">
        <v>0.45</v>
      </c>
    </row>
    <row r="370" spans="1:1" outlineLevel="1" x14ac:dyDescent="0.35">
      <c r="A370">
        <v>0.46</v>
      </c>
    </row>
    <row r="371" spans="1:1" outlineLevel="1" x14ac:dyDescent="0.35">
      <c r="A371">
        <v>0.47000000000000003</v>
      </c>
    </row>
    <row r="372" spans="1:1" outlineLevel="1" x14ac:dyDescent="0.35">
      <c r="A372">
        <v>0.48</v>
      </c>
    </row>
    <row r="373" spans="1:1" outlineLevel="1" x14ac:dyDescent="0.35">
      <c r="A373">
        <v>0.49</v>
      </c>
    </row>
    <row r="374" spans="1:1" outlineLevel="1" x14ac:dyDescent="0.35">
      <c r="A374">
        <v>0.5</v>
      </c>
    </row>
    <row r="375" spans="1:1" outlineLevel="1" x14ac:dyDescent="0.35">
      <c r="A375">
        <v>0.51</v>
      </c>
    </row>
    <row r="376" spans="1:1" outlineLevel="1" x14ac:dyDescent="0.35">
      <c r="A376">
        <v>0.52</v>
      </c>
    </row>
    <row r="377" spans="1:1" outlineLevel="1" x14ac:dyDescent="0.35">
      <c r="A377">
        <v>0.53</v>
      </c>
    </row>
    <row r="378" spans="1:1" outlineLevel="1" x14ac:dyDescent="0.35">
      <c r="A378">
        <v>0.54</v>
      </c>
    </row>
    <row r="379" spans="1:1" outlineLevel="1" x14ac:dyDescent="0.35">
      <c r="A379">
        <v>0.55000000000000004</v>
      </c>
    </row>
    <row r="380" spans="1:1" outlineLevel="1" x14ac:dyDescent="0.35">
      <c r="A380">
        <v>0.56000000000000005</v>
      </c>
    </row>
    <row r="381" spans="1:1" outlineLevel="1" x14ac:dyDescent="0.35">
      <c r="A381">
        <v>0.57000000000000006</v>
      </c>
    </row>
    <row r="382" spans="1:1" outlineLevel="1" x14ac:dyDescent="0.35">
      <c r="A382">
        <v>0.57999999999999996</v>
      </c>
    </row>
    <row r="383" spans="1:1" outlineLevel="1" x14ac:dyDescent="0.35">
      <c r="A383">
        <v>0.59</v>
      </c>
    </row>
    <row r="384" spans="1:1" outlineLevel="1" x14ac:dyDescent="0.35">
      <c r="A384">
        <v>0.6</v>
      </c>
    </row>
    <row r="385" spans="1:1" outlineLevel="1" x14ac:dyDescent="0.35">
      <c r="A385">
        <v>0.61</v>
      </c>
    </row>
    <row r="386" spans="1:1" outlineLevel="1" x14ac:dyDescent="0.35">
      <c r="A386">
        <v>0.62</v>
      </c>
    </row>
    <row r="387" spans="1:1" outlineLevel="1" x14ac:dyDescent="0.35">
      <c r="A387">
        <v>0.63</v>
      </c>
    </row>
    <row r="388" spans="1:1" outlineLevel="1" x14ac:dyDescent="0.35">
      <c r="A388">
        <v>0.64</v>
      </c>
    </row>
    <row r="389" spans="1:1" outlineLevel="1" x14ac:dyDescent="0.35">
      <c r="A389">
        <v>0.65</v>
      </c>
    </row>
    <row r="390" spans="1:1" outlineLevel="1" x14ac:dyDescent="0.35">
      <c r="A390">
        <v>0.66</v>
      </c>
    </row>
    <row r="391" spans="1:1" outlineLevel="1" x14ac:dyDescent="0.35">
      <c r="A391">
        <v>0.67</v>
      </c>
    </row>
    <row r="392" spans="1:1" outlineLevel="1" x14ac:dyDescent="0.35">
      <c r="A392">
        <v>0.68</v>
      </c>
    </row>
    <row r="393" spans="1:1" outlineLevel="1" x14ac:dyDescent="0.35">
      <c r="A393">
        <v>0.69000000000000006</v>
      </c>
    </row>
    <row r="394" spans="1:1" outlineLevel="1" x14ac:dyDescent="0.35">
      <c r="A394">
        <v>0.70000000000000007</v>
      </c>
    </row>
    <row r="395" spans="1:1" outlineLevel="1" x14ac:dyDescent="0.35">
      <c r="A395">
        <v>0.71</v>
      </c>
    </row>
    <row r="396" spans="1:1" outlineLevel="1" x14ac:dyDescent="0.35">
      <c r="A396">
        <v>0.72</v>
      </c>
    </row>
    <row r="397" spans="1:1" outlineLevel="1" x14ac:dyDescent="0.35">
      <c r="A397">
        <v>0.73</v>
      </c>
    </row>
    <row r="398" spans="1:1" outlineLevel="1" x14ac:dyDescent="0.35">
      <c r="A398">
        <v>0.74</v>
      </c>
    </row>
    <row r="399" spans="1:1" outlineLevel="1" x14ac:dyDescent="0.35">
      <c r="A399">
        <v>0.75</v>
      </c>
    </row>
    <row r="400" spans="1:1" outlineLevel="1" x14ac:dyDescent="0.35">
      <c r="A400">
        <v>0.76</v>
      </c>
    </row>
    <row r="401" spans="1:1" outlineLevel="1" x14ac:dyDescent="0.35">
      <c r="A401">
        <v>0.77</v>
      </c>
    </row>
    <row r="402" spans="1:1" outlineLevel="1" x14ac:dyDescent="0.35">
      <c r="A402">
        <v>0.78</v>
      </c>
    </row>
    <row r="403" spans="1:1" outlineLevel="1" x14ac:dyDescent="0.35">
      <c r="A403">
        <v>0.79</v>
      </c>
    </row>
    <row r="404" spans="1:1" outlineLevel="1" x14ac:dyDescent="0.35">
      <c r="A404">
        <v>0.8</v>
      </c>
    </row>
    <row r="405" spans="1:1" outlineLevel="1" x14ac:dyDescent="0.35">
      <c r="A405">
        <v>0.81</v>
      </c>
    </row>
    <row r="406" spans="1:1" outlineLevel="1" x14ac:dyDescent="0.35">
      <c r="A406">
        <v>0.82000000000000006</v>
      </c>
    </row>
    <row r="407" spans="1:1" outlineLevel="1" x14ac:dyDescent="0.35">
      <c r="A407">
        <v>0.83000000000000007</v>
      </c>
    </row>
    <row r="408" spans="1:1" outlineLevel="1" x14ac:dyDescent="0.35">
      <c r="A408">
        <v>0.84</v>
      </c>
    </row>
    <row r="409" spans="1:1" outlineLevel="1" x14ac:dyDescent="0.35">
      <c r="A409">
        <v>0.85</v>
      </c>
    </row>
    <row r="410" spans="1:1" outlineLevel="1" x14ac:dyDescent="0.35">
      <c r="A410">
        <v>0.86</v>
      </c>
    </row>
    <row r="411" spans="1:1" outlineLevel="1" x14ac:dyDescent="0.35">
      <c r="A411">
        <v>0.87</v>
      </c>
    </row>
    <row r="412" spans="1:1" outlineLevel="1" x14ac:dyDescent="0.35">
      <c r="A412">
        <v>0.88</v>
      </c>
    </row>
    <row r="413" spans="1:1" outlineLevel="1" x14ac:dyDescent="0.35">
      <c r="A413">
        <v>0.89</v>
      </c>
    </row>
    <row r="414" spans="1:1" outlineLevel="1" x14ac:dyDescent="0.35">
      <c r="A414">
        <v>0.9</v>
      </c>
    </row>
    <row r="415" spans="1:1" outlineLevel="1" x14ac:dyDescent="0.35">
      <c r="A415">
        <v>0.91</v>
      </c>
    </row>
    <row r="416" spans="1:1" outlineLevel="1" x14ac:dyDescent="0.35">
      <c r="A416">
        <v>0.92</v>
      </c>
    </row>
    <row r="417" spans="1:1" outlineLevel="1" x14ac:dyDescent="0.35">
      <c r="A417">
        <v>0.93</v>
      </c>
    </row>
    <row r="418" spans="1:1" outlineLevel="1" x14ac:dyDescent="0.35">
      <c r="A418">
        <v>0.94000000000000006</v>
      </c>
    </row>
    <row r="419" spans="1:1" outlineLevel="1" x14ac:dyDescent="0.35">
      <c r="A419">
        <v>0.95000000000000007</v>
      </c>
    </row>
    <row r="420" spans="1:1" outlineLevel="1" x14ac:dyDescent="0.35">
      <c r="A420">
        <v>0.96</v>
      </c>
    </row>
    <row r="421" spans="1:1" outlineLevel="1" x14ac:dyDescent="0.35">
      <c r="A421">
        <v>0.97</v>
      </c>
    </row>
    <row r="422" spans="1:1" outlineLevel="1" x14ac:dyDescent="0.35">
      <c r="A422">
        <v>0.98</v>
      </c>
    </row>
    <row r="423" spans="1:1" outlineLevel="1" x14ac:dyDescent="0.35">
      <c r="A423">
        <v>0.99</v>
      </c>
    </row>
    <row r="424" spans="1:1" outlineLevel="1" x14ac:dyDescent="0.35">
      <c r="A424">
        <v>0.99299999999999999</v>
      </c>
    </row>
    <row r="425" spans="1:1" outlineLevel="1" x14ac:dyDescent="0.35">
      <c r="A425">
        <v>0.996</v>
      </c>
    </row>
    <row r="426" spans="1:1" outlineLevel="1" x14ac:dyDescent="0.35">
      <c r="A426">
        <v>0.999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54</vt:i4>
      </vt:variant>
    </vt:vector>
  </HeadingPairs>
  <TitlesOfParts>
    <vt:vector size="59" baseType="lpstr">
      <vt:lpstr>Read Me</vt:lpstr>
      <vt:lpstr>Wealth Simulator</vt:lpstr>
      <vt:lpstr>Hodgepodge of formulas</vt:lpstr>
      <vt:lpstr>PMTable</vt:lpstr>
      <vt:lpstr>SIPmath Chart Data</vt:lpstr>
      <vt:lpstr>Agent_01</vt:lpstr>
      <vt:lpstr>Agent_02</vt:lpstr>
      <vt:lpstr>Agent_03</vt:lpstr>
      <vt:lpstr>Agent_04</vt:lpstr>
      <vt:lpstr>Agent_05</vt:lpstr>
      <vt:lpstr>Agent_06</vt:lpstr>
      <vt:lpstr>Agent_07</vt:lpstr>
      <vt:lpstr>Agent_08</vt:lpstr>
      <vt:lpstr>Agent_09</vt:lpstr>
      <vt:lpstr>Agent_10</vt:lpstr>
      <vt:lpstr>Agent_11</vt:lpstr>
      <vt:lpstr>Agent_12</vt:lpstr>
      <vt:lpstr>Agent_13</vt:lpstr>
      <vt:lpstr>Agent_14</vt:lpstr>
      <vt:lpstr>Agent_15</vt:lpstr>
      <vt:lpstr>Agent_16</vt:lpstr>
      <vt:lpstr>Agent_17</vt:lpstr>
      <vt:lpstr>Agent_18</vt:lpstr>
      <vt:lpstr>Agent_19</vt:lpstr>
      <vt:lpstr>Agent_20</vt:lpstr>
      <vt:lpstr>Agent_21</vt:lpstr>
      <vt:lpstr>Agent_22</vt:lpstr>
      <vt:lpstr>Agent_23</vt:lpstr>
      <vt:lpstr>Agent_24</vt:lpstr>
      <vt:lpstr>Agent_25</vt:lpstr>
      <vt:lpstr>Agent_26</vt:lpstr>
      <vt:lpstr>Agent_27</vt:lpstr>
      <vt:lpstr>Agent_28</vt:lpstr>
      <vt:lpstr>Agent_29</vt:lpstr>
      <vt:lpstr>Agent_30</vt:lpstr>
      <vt:lpstr>Agent_31</vt:lpstr>
      <vt:lpstr>Agent_32</vt:lpstr>
      <vt:lpstr>Agent_33</vt:lpstr>
      <vt:lpstr>Agent_34</vt:lpstr>
      <vt:lpstr>Agent_35</vt:lpstr>
      <vt:lpstr>Agent_36</vt:lpstr>
      <vt:lpstr>Agent_37</vt:lpstr>
      <vt:lpstr>Agent_38</vt:lpstr>
      <vt:lpstr>Agent_39</vt:lpstr>
      <vt:lpstr>Agent_40</vt:lpstr>
      <vt:lpstr>Agent_41</vt:lpstr>
      <vt:lpstr>Agent_42</vt:lpstr>
      <vt:lpstr>Agent_43</vt:lpstr>
      <vt:lpstr>Agent_44</vt:lpstr>
      <vt:lpstr>Agent_45</vt:lpstr>
      <vt:lpstr>Agent_46</vt:lpstr>
      <vt:lpstr>Agent_47</vt:lpstr>
      <vt:lpstr>Agent_48</vt:lpstr>
      <vt:lpstr>Agent_49</vt:lpstr>
      <vt:lpstr>Agent_50</vt:lpstr>
      <vt:lpstr>Alpha</vt:lpstr>
      <vt:lpstr>Beta</vt:lpstr>
      <vt:lpstr>PM_cdf_Y</vt:lpstr>
      <vt:lpstr>PM_Index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Dave Empey</dc:creator>
  <cp:lastModifiedBy>Sam Savage</cp:lastModifiedBy>
  <dcterms:created xsi:type="dcterms:W3CDTF">2018-05-20T03:01:27Z</dcterms:created>
  <dcterms:modified xsi:type="dcterms:W3CDTF">2018-09-04T17:38:18Z</dcterms:modified>
</cp:coreProperties>
</file>