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drawings/drawing4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C:\Users\Sam\Documents\MORS\Marriot\"/>
    </mc:Choice>
  </mc:AlternateContent>
  <xr:revisionPtr revIDLastSave="0" documentId="13_ncr:1_{2D10E1DE-1C37-49B0-95C1-80E2EE03E371}" xr6:coauthVersionLast="47" xr6:coauthVersionMax="47" xr10:uidLastSave="{00000000-0000-0000-0000-000000000000}"/>
  <bookViews>
    <workbookView xWindow="-110" yWindow="-110" windowWidth="19420" windowHeight="11620" activeTab="1" xr2:uid="{9806DFE3-2C48-40CC-BBEF-42032366A3F0}"/>
  </bookViews>
  <sheets>
    <sheet name="About" sheetId="6" r:id="rId1"/>
    <sheet name="Dashboard" sheetId="4" r:id="rId2"/>
    <sheet name="Click Control" sheetId="5" state="hidden" r:id="rId3"/>
    <sheet name="Sheet1" sheetId="1" r:id="rId4"/>
    <sheet name="PMTable" sheetId="2" r:id="rId5"/>
    <sheet name="ChanceCalc Chart Data" sheetId="7" r:id="rId6"/>
  </sheets>
  <definedNames>
    <definedName name="GCCGSM_Control_Data">'Click Control'!$B$3</definedName>
    <definedName name="PM_cdf_Y" localSheetId="2" hidden="1">#REF!</definedName>
    <definedName name="PM_cdf_Y" hidden="1">'ChanceCalc Chart Data'!$A$323:$A$427</definedName>
    <definedName name="PM_Index">PMTable!$A$1</definedName>
    <definedName name="PM_InitialVariableID" hidden="1">6008570</definedName>
    <definedName name="PM_library_file_name" localSheetId="2" hidden="1">"DMS Filter Lib 3 APP.xlsx"</definedName>
    <definedName name="PM_library_file_name" hidden="1">"Sorties_Sample 3 M.xlsx"</definedName>
    <definedName name="PM_library_file_path" localSheetId="2" hidden="1">"C:\Users\Sam Savage\Documents\Lockheed\Skunk Works"</definedName>
    <definedName name="PM_library_file_path" hidden="1">"C:\Users\Sam Savage\Documents\Lockheed PM\2021\Sundeep"</definedName>
    <definedName name="PM_local_library" hidden="1">TRUE</definedName>
    <definedName name="PM_MaxBins" hidden="1">100</definedName>
    <definedName name="PM_random_mode" localSheetId="2" hidden="1">FALSE</definedName>
    <definedName name="PM_random_mode" hidden="1">TRUE</definedName>
    <definedName name="PM_roundChanceOfWhatever">FALSE</definedName>
    <definedName name="PM_roundChancePercent">5</definedName>
    <definedName name="PM_SIPkeys" hidden="1">#REF!</definedName>
    <definedName name="PM_SIPtlc" hidden="1">#REF!</definedName>
    <definedName name="PM_SIPvalues" hidden="1">#REF!</definedName>
    <definedName name="PM_Sorties_Part1_axis_lbls" hidden="1" xml:space="preserve"> OFFSET(#REF!, 0, 0,#REF! )</definedName>
    <definedName name="PM_Sorties_Part1_bins" hidden="1">#REF!</definedName>
    <definedName name="PM_Sorties_Part1_freq" hidden="1">#REF!</definedName>
    <definedName name="PM_Sorties_Part1_hist_data" hidden="1" xml:space="preserve"> OFFSET(#REF!, 0, 0,#REF! )</definedName>
    <definedName name="PM_Sorties_Part1_lbls" hidden="1">#REF!</definedName>
    <definedName name="PM_sparklinesForInputs" hidden="1">TRUE</definedName>
    <definedName name="PM_sparklinesForOutputs" hidden="1">TRUE</definedName>
    <definedName name="PM_sparklinesIONumberOfBins" hidden="1">10</definedName>
    <definedName name="PM_Trials">250</definedName>
    <definedName name="Sorties_Inventory_1">PMTable!$C$4:$C$253</definedName>
    <definedName name="Sorties_Inventory_10">PMTable!$L$4:$L$253</definedName>
    <definedName name="Sorties_Inventory_11">PMTable!$M$4:$M$253</definedName>
    <definedName name="Sorties_Inventory_12">PMTable!$N$4:$N$253</definedName>
    <definedName name="Sorties_Inventory_13">PMTable!$O$4:$O$253</definedName>
    <definedName name="Sorties_Inventory_14">PMTable!$P$4:$P$253</definedName>
    <definedName name="Sorties_Inventory_15">PMTable!$Q$4:$Q$253</definedName>
    <definedName name="Sorties_Inventory_16">PMTable!$R$4:$R$253</definedName>
    <definedName name="Sorties_Inventory_17">PMTable!$S$4:$S$253</definedName>
    <definedName name="Sorties_Inventory_18">PMTable!$T$4:$T$253</definedName>
    <definedName name="Sorties_Inventory_19">PMTable!$U$4:$U$253</definedName>
    <definedName name="Sorties_Inventory_2">PMTable!$D$4:$D$253</definedName>
    <definedName name="Sorties_Inventory_20">PMTable!$V$4:$V$253</definedName>
    <definedName name="Sorties_Inventory_21">PMTable!$W$4:$W$253</definedName>
    <definedName name="Sorties_Inventory_22">PMTable!$X$4:$X$253</definedName>
    <definedName name="Sorties_Inventory_23">PMTable!$Y$4:$Y$253</definedName>
    <definedName name="Sorties_Inventory_24">PMTable!$Z$4:$Z$253</definedName>
    <definedName name="Sorties_Inventory_25">PMTable!$AA$4:$AA$253</definedName>
    <definedName name="Sorties_Inventory_26">PMTable!$AB$4:$AB$253</definedName>
    <definedName name="Sorties_Inventory_27">PMTable!$AC$4:$AC$253</definedName>
    <definedName name="Sorties_Inventory_3">PMTable!$E$4:$E$253</definedName>
    <definedName name="Sorties_Inventory_4">PMTable!$F$4:$F$253</definedName>
    <definedName name="Sorties_Inventory_5">PMTable!$G$4:$G$253</definedName>
    <definedName name="Sorties_Inventory_6">PMTable!$H$4:$H$253</definedName>
    <definedName name="Sorties_Inventory_7">PMTable!$I$4:$I$253</definedName>
    <definedName name="Sorties_Inventory_8">PMTable!$J$4:$J$253</definedName>
    <definedName name="Sorties_Inventory_9">PMTable!$K$4:$K$253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3" i="2" l="1"/>
  <c r="D3" i="2"/>
  <c r="E3" i="2"/>
  <c r="F3" i="2"/>
  <c r="G3" i="2"/>
  <c r="H3" i="2"/>
  <c r="I3" i="2"/>
  <c r="J3" i="2"/>
  <c r="K3" i="2"/>
  <c r="L3" i="2"/>
  <c r="M3" i="2"/>
  <c r="N3" i="2"/>
  <c r="O3" i="2"/>
  <c r="P3" i="2"/>
  <c r="Q3" i="2"/>
  <c r="R3" i="2"/>
  <c r="S3" i="2"/>
  <c r="T3" i="2"/>
  <c r="U3" i="2"/>
  <c r="V3" i="2"/>
  <c r="W3" i="2"/>
  <c r="X3" i="2"/>
  <c r="Y3" i="2"/>
  <c r="Z3" i="2"/>
  <c r="AA3" i="2"/>
  <c r="AB3" i="2"/>
  <c r="AC3" i="2"/>
  <c r="A31" i="7"/>
  <c r="A29" i="7"/>
  <c r="A24" i="7"/>
  <c r="C8" i="1"/>
  <c r="D17" i="1"/>
  <c r="V1" i="4"/>
  <c r="J17" i="1"/>
  <c r="R17" i="1"/>
  <c r="Z17" i="1"/>
  <c r="B17" i="1" a="1"/>
  <c r="B17" i="1"/>
  <c r="B1" i="2"/>
  <c r="C11" i="1"/>
  <c r="C12" i="4" a="1"/>
  <c r="C12" i="4"/>
  <c r="C13" i="4" a="1"/>
  <c r="C13" i="4"/>
  <c r="C11" i="4" a="1"/>
  <c r="C11" i="4"/>
  <c r="C4" i="1"/>
  <c r="C5" i="1"/>
  <c r="C3" i="1"/>
  <c r="B4" i="1"/>
  <c r="B5" i="1"/>
  <c r="B3" i="1"/>
  <c r="AA17" i="1"/>
  <c r="AB17" i="1"/>
  <c r="E17" i="1"/>
  <c r="M17" i="1"/>
  <c r="U17" i="1"/>
  <c r="AC17" i="1"/>
  <c r="G17" i="1"/>
  <c r="O17" i="1"/>
  <c r="W17" i="1"/>
  <c r="AE17" i="1"/>
  <c r="S17" i="1"/>
  <c r="L17" i="1"/>
  <c r="N17" i="1"/>
  <c r="H17" i="1"/>
  <c r="X17" i="1"/>
  <c r="K17" i="1"/>
  <c r="T17" i="1"/>
  <c r="F17" i="1"/>
  <c r="V17" i="1"/>
  <c r="AD17" i="1"/>
  <c r="P17" i="1"/>
  <c r="I17" i="1"/>
  <c r="Q17" i="1"/>
  <c r="Y17" i="1"/>
  <c r="Z16" i="1"/>
  <c r="L16" i="1"/>
  <c r="AB16" i="1"/>
  <c r="T16" i="1"/>
  <c r="M16" i="1"/>
  <c r="AA16" i="1"/>
  <c r="S16" i="1"/>
  <c r="K16" i="1"/>
  <c r="Q16" i="1"/>
  <c r="Y16" i="1"/>
  <c r="E16" i="1"/>
  <c r="X16" i="1"/>
  <c r="P16" i="1"/>
  <c r="H16" i="1"/>
  <c r="I16" i="1"/>
  <c r="AE16" i="1"/>
  <c r="W16" i="1"/>
  <c r="O16" i="1"/>
  <c r="G16" i="1"/>
  <c r="N16" i="1"/>
  <c r="AD16" i="1"/>
  <c r="V16" i="1"/>
  <c r="F16" i="1"/>
  <c r="AC16" i="1"/>
  <c r="U16" i="1"/>
  <c r="D3" i="1" a="1"/>
  <c r="D3" i="1"/>
  <c r="D5" i="1" a="1"/>
  <c r="D5" i="1"/>
  <c r="D4" i="1" a="1"/>
  <c r="D4" i="1"/>
  <c r="E24" i="1"/>
  <c r="F24" i="1"/>
  <c r="G24" i="1"/>
  <c r="H24" i="1"/>
  <c r="I24" i="1"/>
  <c r="J24" i="1"/>
  <c r="K24" i="1"/>
  <c r="L24" i="1"/>
  <c r="M24" i="1"/>
  <c r="N24" i="1"/>
  <c r="O24" i="1"/>
  <c r="E25" i="1"/>
  <c r="F25" i="1"/>
  <c r="G25" i="1"/>
  <c r="H25" i="1"/>
  <c r="I25" i="1"/>
  <c r="J25" i="1"/>
  <c r="K25" i="1"/>
  <c r="L25" i="1"/>
  <c r="M25" i="1"/>
  <c r="N25" i="1"/>
  <c r="O25" i="1"/>
  <c r="E26" i="1"/>
  <c r="F26" i="1"/>
  <c r="G26" i="1"/>
  <c r="H26" i="1"/>
  <c r="I26" i="1"/>
  <c r="J26" i="1"/>
  <c r="K26" i="1"/>
  <c r="L26" i="1"/>
  <c r="M26" i="1"/>
  <c r="N26" i="1"/>
  <c r="O26" i="1"/>
  <c r="E4" i="1"/>
  <c r="F4" i="1"/>
  <c r="G4" i="1"/>
  <c r="H4" i="1"/>
  <c r="I4" i="1"/>
  <c r="J4" i="1"/>
  <c r="K4" i="1"/>
  <c r="L4" i="1"/>
  <c r="M4" i="1"/>
  <c r="N4" i="1"/>
  <c r="O4" i="1"/>
  <c r="P4" i="1"/>
  <c r="Q4" i="1"/>
  <c r="R4" i="1"/>
  <c r="S4" i="1"/>
  <c r="T4" i="1"/>
  <c r="E5" i="1"/>
  <c r="F5" i="1"/>
  <c r="G5" i="1"/>
  <c r="H5" i="1"/>
  <c r="I5" i="1"/>
  <c r="J5" i="1"/>
  <c r="K5" i="1"/>
  <c r="L5" i="1"/>
  <c r="M5" i="1"/>
  <c r="N5" i="1"/>
  <c r="O5" i="1"/>
  <c r="P5" i="1"/>
  <c r="Q5" i="1"/>
  <c r="R5" i="1"/>
  <c r="S5" i="1"/>
  <c r="T5" i="1"/>
  <c r="E3" i="1"/>
  <c r="E7" i="1"/>
  <c r="F3" i="1"/>
  <c r="G3" i="1"/>
  <c r="G7" i="1"/>
  <c r="F7" i="1"/>
  <c r="H3" i="1"/>
  <c r="H7" i="1"/>
  <c r="I3" i="1"/>
  <c r="I7" i="1"/>
  <c r="J3" i="1"/>
  <c r="J7" i="1"/>
  <c r="K3" i="1"/>
  <c r="K7" i="1"/>
  <c r="L3" i="1"/>
  <c r="L7" i="1"/>
  <c r="M3" i="1"/>
  <c r="M7" i="1"/>
  <c r="N3" i="1"/>
  <c r="N7" i="1"/>
  <c r="O3" i="1"/>
  <c r="O7" i="1"/>
  <c r="P3" i="1"/>
  <c r="P7" i="1"/>
  <c r="Q3" i="1"/>
  <c r="Q7" i="1"/>
  <c r="R3" i="1"/>
  <c r="R7" i="1"/>
  <c r="S3" i="1"/>
  <c r="S7" i="1"/>
  <c r="T3" i="1"/>
  <c r="T7" i="1"/>
  <c r="C7" i="1"/>
  <c r="B3" i="2"/>
  <c r="R16" i="1"/>
  <c r="J16" i="1"/>
  <c r="C15" i="4" a="1"/>
  <c r="C15" i="4"/>
  <c r="B16" i="1" a="1"/>
  <c r="B16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Sam Savage</author>
  </authors>
  <commentList>
    <comment ref="A34" authorId="0" shapeId="0" xr:uid="{BC7060A0-6B00-442B-81BC-2521C7F7AAD6}">
      <text>
        <r>
          <rPr>
            <sz val="9"/>
            <color indexed="81"/>
            <rFont val="Tahoma"/>
            <family val="2"/>
          </rPr>
          <t>Custom Format String</t>
        </r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<sst xmlns="http://schemas.openxmlformats.org/spreadsheetml/2006/main" count="132" uniqueCount="121">
  <si>
    <t>Part_1</t>
  </si>
  <si>
    <t>Part_2</t>
  </si>
  <si>
    <t>Part_3</t>
  </si>
  <si>
    <t>Sortie_1</t>
  </si>
  <si>
    <t>Sortie_2</t>
  </si>
  <si>
    <t>Sortie_3</t>
  </si>
  <si>
    <t>Sortie_4</t>
  </si>
  <si>
    <t>Sortie_5</t>
  </si>
  <si>
    <t>Sortie_6</t>
  </si>
  <si>
    <t>Sortie_7</t>
  </si>
  <si>
    <t>Sortie_8</t>
  </si>
  <si>
    <t>Sortie_9</t>
  </si>
  <si>
    <t>Sortie_10</t>
  </si>
  <si>
    <t>Starting</t>
  </si>
  <si>
    <t>Chance of</t>
  </si>
  <si>
    <t>Failure/sortie</t>
  </si>
  <si>
    <t>Inventory</t>
  </si>
  <si>
    <t>Sortie_0</t>
  </si>
  <si>
    <t>Cost</t>
  </si>
  <si>
    <t>Tail</t>
  </si>
  <si>
    <t>Part</t>
  </si>
  <si>
    <t>Part1</t>
  </si>
  <si>
    <t>Part2</t>
  </si>
  <si>
    <t>Part3</t>
  </si>
  <si>
    <t>Portfolio</t>
  </si>
  <si>
    <t>Inventories</t>
  </si>
  <si>
    <t>Sortie_11</t>
  </si>
  <si>
    <t>Sortie_12</t>
  </si>
  <si>
    <t>Sortie_13</t>
  </si>
  <si>
    <t>Sortie_14</t>
  </si>
  <si>
    <t>Sortie_15</t>
  </si>
  <si>
    <t>Sorties</t>
  </si>
  <si>
    <t>Desired</t>
  </si>
  <si>
    <t>Sorties_Inventory_27</t>
  </si>
  <si>
    <t>Sorties_Inventory_26</t>
  </si>
  <si>
    <t>Sorties_Inventory_25</t>
  </si>
  <si>
    <t>Sorties_Inventory_24</t>
  </si>
  <si>
    <t>Sorties_Inventory_23</t>
  </si>
  <si>
    <t>Sorties_Inventory_22</t>
  </si>
  <si>
    <t>Sorties_Inventory_21</t>
  </si>
  <si>
    <t>Sorties_Inventory_20</t>
  </si>
  <si>
    <t>Sorties_Inventory_19</t>
  </si>
  <si>
    <t>Sorties_Inventory_18</t>
  </si>
  <si>
    <t>Sorties_Inventory_17</t>
  </si>
  <si>
    <t>Sorties_Inventory_16</t>
  </si>
  <si>
    <t>Sorties_Inventory_15</t>
  </si>
  <si>
    <t>Sorties_Inventory_14</t>
  </si>
  <si>
    <t>Sorties_Inventory_13</t>
  </si>
  <si>
    <t>Sorties_Inventory_12</t>
  </si>
  <si>
    <t>Sorties_Inventory_11</t>
  </si>
  <si>
    <t>Sorties_Inventory_10</t>
  </si>
  <si>
    <t>Sorties_Inventory_9</t>
  </si>
  <si>
    <t>Sorties_Inventory_8</t>
  </si>
  <si>
    <t>Sorties_Inventory_7</t>
  </si>
  <si>
    <t>Sorties_Inventory_6</t>
  </si>
  <si>
    <t>Sorties_Inventory_5</t>
  </si>
  <si>
    <t>Sorties_Inventory_4</t>
  </si>
  <si>
    <t>Sorties_Inventory_3</t>
  </si>
  <si>
    <t>Sorties_Inventory_2</t>
  </si>
  <si>
    <t>Sorties_Inventory_1</t>
  </si>
  <si>
    <t>&gt;=</t>
  </si>
  <si>
    <t>Desired Sorties</t>
  </si>
  <si>
    <t>Part 1</t>
  </si>
  <si>
    <t>Part 2</t>
  </si>
  <si>
    <t>Part 3</t>
  </si>
  <si>
    <t xml:space="preserve">        Input Cells</t>
  </si>
  <si>
    <t>Name of Sheet with chart to click on</t>
  </si>
  <si>
    <t>Name of Chart to click on</t>
  </si>
  <si>
    <t>Name of series to click on</t>
  </si>
  <si>
    <t>Location to put point number</t>
  </si>
  <si>
    <t>cell to select afterward (blank to reselect last selection)</t>
  </si>
  <si>
    <t>Dashboard</t>
  </si>
  <si>
    <t>Series1</t>
  </si>
  <si>
    <t>Sheet1!B14</t>
  </si>
  <si>
    <t>Chart 1</t>
  </si>
  <si>
    <t>to View</t>
  </si>
  <si>
    <t xml:space="preserve">  This model was created with the SIPmath Tools from </t>
  </si>
  <si>
    <t>Expected Value</t>
  </si>
  <si>
    <t>Series Name</t>
  </si>
  <si>
    <t>Integer chart?</t>
  </si>
  <si>
    <t>Loss Exceedance</t>
  </si>
  <si>
    <t>Number of Bins</t>
  </si>
  <si>
    <t>Label position</t>
  </si>
  <si>
    <t>Bin Width</t>
  </si>
  <si>
    <t>Decimals</t>
  </si>
  <si>
    <t>Scale</t>
  </si>
  <si>
    <t>Format Char</t>
  </si>
  <si>
    <t>Use Axis Title?</t>
  </si>
  <si>
    <t>Axis Title</t>
  </si>
  <si>
    <t>Min</t>
  </si>
  <si>
    <t>Bin Range</t>
  </si>
  <si>
    <t>Frequency</t>
  </si>
  <si>
    <t>Labels</t>
  </si>
  <si>
    <t>Cumulative</t>
  </si>
  <si>
    <t>Format Strings</t>
  </si>
  <si>
    <t>General</t>
  </si>
  <si>
    <t>$#,##0.00</t>
  </si>
  <si>
    <t>_($* #,##0.00_);_($* (#,##0.00);_($* " - "??_);_(@_)</t>
  </si>
  <si>
    <t>m/d/yyyy</t>
  </si>
  <si>
    <t>[$-x-systime] h: mm: ss AM / PM</t>
  </si>
  <si>
    <t># ?/?</t>
  </si>
  <si>
    <t>@</t>
  </si>
  <si>
    <t>00000-0000</t>
  </si>
  <si>
    <t>Format Names</t>
  </si>
  <si>
    <t>Number</t>
  </si>
  <si>
    <t>Currency</t>
  </si>
  <si>
    <t>Accounting</t>
  </si>
  <si>
    <t>Date</t>
  </si>
  <si>
    <t>Time</t>
  </si>
  <si>
    <t>Percentage</t>
  </si>
  <si>
    <t>Fraction</t>
  </si>
  <si>
    <t>Scientific</t>
  </si>
  <si>
    <t>Text</t>
  </si>
  <si>
    <t>Special</t>
  </si>
  <si>
    <t>Custom</t>
  </si>
  <si>
    <t xml:space="preserve">  nonprofit ProbabilityManagement.org</t>
  </si>
  <si>
    <t>This model was developed by nonprofit ProbabilityManagement.org with funding from Lockheed Martin Corporation</t>
  </si>
  <si>
    <t>ProbabilityManagement.org</t>
  </si>
  <si>
    <t>and the</t>
  </si>
  <si>
    <t>Military Operations Research Society</t>
  </si>
  <si>
    <t>Model and Documentation Avaiable at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</si>
</sst>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6" formatCode="&quot;$&quot;#,##0_);[Red]\(&quot;$&quot;#,##0\)"/>
  </numFmts>
  <fonts count="1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5"/>
      <color theme="3"/>
      <name val="Calibri"/>
      <family val="2"/>
      <scheme val="minor"/>
    </font>
    <font>
      <sz val="16"/>
      <color rgb="FF000000"/>
      <name val="Calibri"/>
      <family val="2"/>
    </font>
    <font>
      <sz val="11"/>
      <color rgb="FF000000"/>
      <name val="Calibri"/>
      <family val="2"/>
    </font>
    <font>
      <sz val="16"/>
      <color theme="1"/>
      <name val="Calibri"/>
      <family val="2"/>
      <scheme val="minor"/>
    </font>
    <font>
      <sz val="9"/>
      <color indexed="81"/>
      <name val="Tahoma"/>
      <family val="2"/>
    </font>
    <font>
      <u/>
      <sz val="11"/>
      <color theme="10"/>
      <name val="Calibri"/>
      <family val="2"/>
      <scheme val="minor"/>
    </font>
    <font>
      <sz val="14"/>
      <color theme="1"/>
      <name val="Calibri"/>
      <family val="2"/>
      <scheme val="minor"/>
    </font>
    <font>
      <u/>
      <sz val="14"/>
      <color theme="1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rgb="FFC5D9F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rgb="FFFF8080"/>
        <bgColor indexed="64"/>
      </patternFill>
    </fill>
    <fill>
      <patternFill patternType="solid">
        <fgColor rgb="FFFFFF80"/>
        <bgColor indexed="64"/>
      </patternFill>
    </fill>
    <fill>
      <patternFill patternType="solid">
        <fgColor rgb="FF80FFFF"/>
        <bgColor indexed="64"/>
      </patternFill>
    </fill>
    <fill>
      <patternFill patternType="solid">
        <fgColor rgb="FF80FF80"/>
        <bgColor indexed="64"/>
      </patternFill>
    </fill>
    <fill>
      <patternFill patternType="solid">
        <fgColor rgb="FFFF0000"/>
        <bgColor indexed="64"/>
      </patternFill>
    </fill>
  </fills>
  <borders count="31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/>
      <bottom/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 style="thick">
        <color theme="4"/>
      </right>
      <top style="thick">
        <color theme="4"/>
      </top>
      <bottom style="thick">
        <color theme="4"/>
      </bottom>
      <diagonal/>
    </border>
    <border>
      <left style="thick">
        <color theme="4"/>
      </left>
      <right style="thick">
        <color theme="4"/>
      </right>
      <top style="thick">
        <color theme="4"/>
      </top>
      <bottom style="thick">
        <color theme="4"/>
      </bottom>
      <diagonal/>
    </border>
    <border>
      <left style="thick">
        <color theme="4"/>
      </left>
      <right/>
      <top style="thick">
        <color theme="4"/>
      </top>
      <bottom style="thick">
        <color theme="4"/>
      </bottom>
      <diagonal/>
    </border>
    <border>
      <left/>
      <right style="thick">
        <color theme="4"/>
      </right>
      <top style="thick">
        <color theme="4"/>
      </top>
      <bottom/>
      <diagonal/>
    </border>
    <border>
      <left style="thick">
        <color theme="4"/>
      </left>
      <right style="thick">
        <color theme="4"/>
      </right>
      <top style="thick">
        <color theme="4"/>
      </top>
      <bottom/>
      <diagonal/>
    </border>
    <border>
      <left style="thick">
        <color theme="4"/>
      </left>
      <right/>
      <top style="thick">
        <color theme="4"/>
      </top>
      <bottom/>
      <diagonal/>
    </border>
    <border>
      <left style="thick">
        <color theme="4"/>
      </left>
      <right/>
      <top/>
      <bottom/>
      <diagonal/>
    </border>
    <border>
      <left/>
      <right style="thick">
        <color theme="4"/>
      </right>
      <top/>
      <bottom/>
      <diagonal/>
    </border>
    <border>
      <left style="thick">
        <color theme="4"/>
      </left>
      <right style="thick">
        <color theme="4"/>
      </right>
      <top/>
      <bottom/>
      <diagonal/>
    </border>
  </borders>
  <cellStyleXfs count="7">
    <xf numFmtId="0" fontId="0" fillId="0" borderId="0"/>
    <xf numFmtId="9" fontId="3" fillId="0" borderId="0" applyFont="0" applyFill="0" applyBorder="0" applyAlignment="0" applyProtection="0"/>
    <xf numFmtId="0" fontId="4" fillId="0" borderId="21" applyNumberFormat="0" applyFill="0" applyAlignment="0" applyProtection="0"/>
    <xf numFmtId="0" fontId="7" fillId="0" borderId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9" fillId="0" borderId="0" applyNumberFormat="0" applyFill="0" applyBorder="0" applyAlignment="0" applyProtection="0"/>
  </cellStyleXfs>
  <cellXfs count="53">
    <xf numFmtId="0" fontId="0" fillId="0" borderId="0" xfId="0"/>
    <xf numFmtId="9" fontId="0" fillId="0" borderId="0" xfId="0" applyNumberFormat="1"/>
    <xf numFmtId="0" fontId="0" fillId="2" borderId="0" xfId="0" applyFill="1"/>
    <xf numFmtId="0" fontId="0" fillId="2" borderId="2" xfId="0" applyFill="1" applyBorder="1"/>
    <xf numFmtId="0" fontId="0" fillId="2" borderId="3" xfId="0" applyFill="1" applyBorder="1"/>
    <xf numFmtId="0" fontId="1" fillId="0" borderId="4" xfId="0" applyFont="1" applyBorder="1" applyAlignment="1">
      <alignment horizontal="right" vertical="top"/>
    </xf>
    <xf numFmtId="6" fontId="0" fillId="0" borderId="0" xfId="0" applyNumberFormat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0" fillId="0" borderId="9" xfId="0" applyBorder="1"/>
    <xf numFmtId="0" fontId="0" fillId="0" borderId="10" xfId="0" applyBorder="1"/>
    <xf numFmtId="0" fontId="0" fillId="0" borderId="11" xfId="0" applyBorder="1"/>
    <xf numFmtId="0" fontId="0" fillId="0" borderId="12" xfId="0" applyBorder="1"/>
    <xf numFmtId="0" fontId="1" fillId="0" borderId="0" xfId="0" applyFont="1" applyAlignment="1">
      <alignment horizontal="right" vertical="top"/>
    </xf>
    <xf numFmtId="0" fontId="0" fillId="3" borderId="0" xfId="0" applyFill="1"/>
    <xf numFmtId="0" fontId="0" fillId="4" borderId="1" xfId="0" applyFill="1" applyBorder="1"/>
    <xf numFmtId="0" fontId="0" fillId="3" borderId="13" xfId="0" applyFill="1" applyBorder="1"/>
    <xf numFmtId="0" fontId="0" fillId="3" borderId="14" xfId="0" applyFill="1" applyBorder="1"/>
    <xf numFmtId="0" fontId="0" fillId="5" borderId="15" xfId="0" applyFill="1" applyBorder="1"/>
    <xf numFmtId="0" fontId="0" fillId="5" borderId="16" xfId="0" applyFill="1" applyBorder="1"/>
    <xf numFmtId="0" fontId="0" fillId="5" borderId="17" xfId="0" applyFill="1" applyBorder="1"/>
    <xf numFmtId="0" fontId="0" fillId="0" borderId="0" xfId="0" applyAlignment="1">
      <alignment horizontal="right"/>
    </xf>
    <xf numFmtId="9" fontId="0" fillId="0" borderId="0" xfId="1" applyFont="1"/>
    <xf numFmtId="0" fontId="0" fillId="6" borderId="0" xfId="0" applyFill="1"/>
    <xf numFmtId="0" fontId="0" fillId="6" borderId="0" xfId="0" applyFill="1" applyAlignment="1">
      <alignment horizontal="center"/>
    </xf>
    <xf numFmtId="6" fontId="0" fillId="7" borderId="18" xfId="0" applyNumberFormat="1" applyFill="1" applyBorder="1" applyAlignment="1">
      <alignment horizontal="center"/>
    </xf>
    <xf numFmtId="9" fontId="0" fillId="7" borderId="18" xfId="0" applyNumberFormat="1" applyFill="1" applyBorder="1" applyAlignment="1">
      <alignment horizontal="center"/>
    </xf>
    <xf numFmtId="0" fontId="0" fillId="7" borderId="18" xfId="0" applyFill="1" applyBorder="1" applyAlignment="1">
      <alignment horizontal="center"/>
    </xf>
    <xf numFmtId="0" fontId="0" fillId="6" borderId="0" xfId="0" applyFill="1" applyAlignment="1">
      <alignment horizontal="right"/>
    </xf>
    <xf numFmtId="0" fontId="0" fillId="7" borderId="19" xfId="0" applyFill="1" applyBorder="1"/>
    <xf numFmtId="0" fontId="0" fillId="7" borderId="20" xfId="0" applyFill="1" applyBorder="1"/>
    <xf numFmtId="0" fontId="4" fillId="0" borderId="21" xfId="2"/>
    <xf numFmtId="0" fontId="7" fillId="0" borderId="0" xfId="3"/>
    <xf numFmtId="0" fontId="7" fillId="8" borderId="22" xfId="4" applyBorder="1" applyAlignment="1">
      <alignment wrapText="1"/>
    </xf>
    <xf numFmtId="0" fontId="7" fillId="8" borderId="23" xfId="4" applyBorder="1" applyAlignment="1">
      <alignment wrapText="1"/>
    </xf>
    <xf numFmtId="0" fontId="7" fillId="8" borderId="24" xfId="4" applyBorder="1" applyAlignment="1">
      <alignment wrapText="1"/>
    </xf>
    <xf numFmtId="0" fontId="7" fillId="9" borderId="25" xfId="5" applyBorder="1"/>
    <xf numFmtId="0" fontId="7" fillId="9" borderId="26" xfId="5" applyBorder="1"/>
    <xf numFmtId="0" fontId="7" fillId="9" borderId="26" xfId="5" quotePrefix="1" applyBorder="1"/>
    <xf numFmtId="0" fontId="7" fillId="9" borderId="27" xfId="5" quotePrefix="1" applyBorder="1"/>
    <xf numFmtId="0" fontId="7" fillId="9" borderId="28" xfId="5" applyBorder="1"/>
    <xf numFmtId="0" fontId="7" fillId="9" borderId="29" xfId="5" applyBorder="1"/>
    <xf numFmtId="0" fontId="7" fillId="9" borderId="30" xfId="5" applyBorder="1"/>
    <xf numFmtId="0" fontId="0" fillId="5" borderId="0" xfId="0" applyFill="1"/>
    <xf numFmtId="0" fontId="0" fillId="10" borderId="0" xfId="0" applyFill="1"/>
    <xf numFmtId="0" fontId="0" fillId="11" borderId="0" xfId="0" applyFill="1"/>
    <xf numFmtId="0" fontId="0" fillId="12" borderId="0" xfId="0" applyFill="1"/>
    <xf numFmtId="0" fontId="0" fillId="13" borderId="0" xfId="0" applyFill="1"/>
    <xf numFmtId="0" fontId="0" fillId="14" borderId="0" xfId="0" applyFill="1"/>
    <xf numFmtId="0" fontId="10" fillId="6" borderId="0" xfId="0" applyFont="1" applyFill="1"/>
    <xf numFmtId="0" fontId="11" fillId="6" borderId="0" xfId="6" applyFont="1" applyFill="1"/>
  </cellXfs>
  <cellStyles count="7">
    <cellStyle name="20% - Accent1 2" xfId="4" xr:uid="{983446A1-66AD-4B46-8F5F-E00AF9290655}"/>
    <cellStyle name="20% - Accent6 2" xfId="5" xr:uid="{F6DC833C-4C0C-49A6-A3E5-F6E2C50CA1BE}"/>
    <cellStyle name="Heading 1" xfId="2" builtinId="16"/>
    <cellStyle name="Hyperlink" xfId="6" builtinId="8"/>
    <cellStyle name="Normal" xfId="0" builtinId="0"/>
    <cellStyle name="Normal 2" xfId="3" xr:uid="{605F76AB-FA8D-4CDE-B960-96A2C540D6BF}"/>
    <cellStyle name="Percent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Sheet1!$D$17</c:f>
          <c:strCache>
            <c:ptCount val="1"/>
            <c:pt idx="0">
              <c:v>Chance of at Least 10 Sorties vs. Cost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32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19"/>
            <c:spPr>
              <a:noFill/>
              <a:ln w="9525">
                <a:solidFill>
                  <a:schemeClr val="accent1"/>
                </a:solidFill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fld id="{4059A8E5-C338-4E9D-A1DA-B24CC5A04F7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0-8B3D-42A5-8CCB-FAFCAF29B6AD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B7C39211-047E-4042-85AC-40BE6C3631A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1-8B3D-42A5-8CCB-FAFCAF29B6AD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77C7B61D-D388-4C11-B307-2F6B48ECAE0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2-8B3D-42A5-8CCB-FAFCAF29B6AD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A70A2CA0-E512-46D8-B45D-73A07F8A3C9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3-8B3D-42A5-8CCB-FAFCAF29B6AD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B7C68281-923A-4546-91B5-04130B60785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4-8B3D-42A5-8CCB-FAFCAF29B6AD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426FD155-8641-4E21-AE1B-66C0568AF48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8B3D-42A5-8CCB-FAFCAF29B6AD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9F1B38F3-5AFC-462C-88A7-6E2C5C07CD3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8B3D-42A5-8CCB-FAFCAF29B6AD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CFD34BCF-A8A3-4A4E-AA69-34840444871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8B3D-42A5-8CCB-FAFCAF29B6AD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2BA0DD5B-B91A-487A-8025-C3D7DAB1D43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8B3D-42A5-8CCB-FAFCAF29B6AD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C0BAEC93-5872-467B-81FB-F35449B24F2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9-8B3D-42A5-8CCB-FAFCAF29B6AD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A6585D50-7D09-42F9-9361-A3E6B9509F1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A-8B3D-42A5-8CCB-FAFCAF29B6AD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C42D8050-53AC-443F-B366-866534AFF1F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B-8B3D-42A5-8CCB-FAFCAF29B6AD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22B1C7B7-16F6-42F1-B10A-8D70B0364D8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C-8B3D-42A5-8CCB-FAFCAF29B6AD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fld id="{E7984887-0F9B-48BF-A323-22299C9C7D4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D-8B3D-42A5-8CCB-FAFCAF29B6AD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fld id="{5B79C132-3236-4847-917B-B996F196022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E-8B3D-42A5-8CCB-FAFCAF29B6AD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fld id="{A61D34CB-669C-4E0A-9CA7-CBF34597603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F-8B3D-42A5-8CCB-FAFCAF29B6AD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fld id="{83132CB2-60B0-482A-8132-EA837B02C6E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0-8B3D-42A5-8CCB-FAFCAF29B6AD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fld id="{F180107F-D266-437F-9CFE-CDC75AAE1D5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1-8B3D-42A5-8CCB-FAFCAF29B6AD}"/>
                </c:ext>
              </c:extLst>
            </c:dLbl>
            <c:dLbl>
              <c:idx val="18"/>
              <c:tx>
                <c:rich>
                  <a:bodyPr/>
                  <a:lstStyle/>
                  <a:p>
                    <a:fld id="{1ADB3BE3-D13E-4A1B-B4EA-10085C4B1C0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2-8B3D-42A5-8CCB-FAFCAF29B6AD}"/>
                </c:ext>
              </c:extLst>
            </c:dLbl>
            <c:dLbl>
              <c:idx val="19"/>
              <c:tx>
                <c:rich>
                  <a:bodyPr/>
                  <a:lstStyle/>
                  <a:p>
                    <a:fld id="{4A9E496A-7DFD-4417-B9C1-6DBE0FA1033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3-8B3D-42A5-8CCB-FAFCAF29B6AD}"/>
                </c:ext>
              </c:extLst>
            </c:dLbl>
            <c:dLbl>
              <c:idx val="20"/>
              <c:tx>
                <c:rich>
                  <a:bodyPr/>
                  <a:lstStyle/>
                  <a:p>
                    <a:fld id="{3862967D-8790-4BFA-8CD1-964BE8F5E2C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4-8B3D-42A5-8CCB-FAFCAF29B6AD}"/>
                </c:ext>
              </c:extLst>
            </c:dLbl>
            <c:dLbl>
              <c:idx val="21"/>
              <c:tx>
                <c:rich>
                  <a:bodyPr/>
                  <a:lstStyle/>
                  <a:p>
                    <a:fld id="{636F0C28-B898-4272-8500-F62E9D25D17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5-8B3D-42A5-8CCB-FAFCAF29B6AD}"/>
                </c:ext>
              </c:extLst>
            </c:dLbl>
            <c:dLbl>
              <c:idx val="22"/>
              <c:tx>
                <c:rich>
                  <a:bodyPr/>
                  <a:lstStyle/>
                  <a:p>
                    <a:fld id="{343D3741-BADB-4014-995C-E19B3B42C09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6-8B3D-42A5-8CCB-FAFCAF29B6AD}"/>
                </c:ext>
              </c:extLst>
            </c:dLbl>
            <c:dLbl>
              <c:idx val="23"/>
              <c:tx>
                <c:rich>
                  <a:bodyPr/>
                  <a:lstStyle/>
                  <a:p>
                    <a:fld id="{712813BB-F4E3-42A4-BEFC-26DFDA04961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7-8B3D-42A5-8CCB-FAFCAF29B6AD}"/>
                </c:ext>
              </c:extLst>
            </c:dLbl>
            <c:dLbl>
              <c:idx val="24"/>
              <c:tx>
                <c:rich>
                  <a:bodyPr/>
                  <a:lstStyle/>
                  <a:p>
                    <a:fld id="{0DD090B1-B0AB-4FAD-AF86-DBD0043C43A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8-8B3D-42A5-8CCB-FAFCAF29B6AD}"/>
                </c:ext>
              </c:extLst>
            </c:dLbl>
            <c:dLbl>
              <c:idx val="25"/>
              <c:tx>
                <c:rich>
                  <a:bodyPr/>
                  <a:lstStyle/>
                  <a:p>
                    <a:fld id="{41A34381-DBE4-49C4-A368-26D640E498B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9-8B3D-42A5-8CCB-FAFCAF29B6AD}"/>
                </c:ext>
              </c:extLst>
            </c:dLbl>
            <c:dLbl>
              <c:idx val="26"/>
              <c:tx>
                <c:rich>
                  <a:bodyPr/>
                  <a:lstStyle/>
                  <a:p>
                    <a:fld id="{BD49958C-0798-4BE7-A343-F98BAD6FF8F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A-8B3D-42A5-8CCB-FAFCAF29B6A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DataLabelsRange val="1"/>
                <c15:showLeaderLines val="0"/>
              </c:ext>
            </c:extLst>
          </c:dLbls>
          <c:xVal>
            <c:numRef>
              <c:f>Sheet1!$E$16:$AE$16</c:f>
              <c:numCache>
                <c:formatCode>"$"#,##0_);[Red]\("$"#,##0\)</c:formatCode>
                <c:ptCount val="27"/>
                <c:pt idx="0">
                  <c:v>207</c:v>
                </c:pt>
                <c:pt idx="1">
                  <c:v>307</c:v>
                </c:pt>
                <c:pt idx="2">
                  <c:v>407</c:v>
                </c:pt>
                <c:pt idx="3">
                  <c:v>249</c:v>
                </c:pt>
                <c:pt idx="4">
                  <c:v>349</c:v>
                </c:pt>
                <c:pt idx="5">
                  <c:v>449</c:v>
                </c:pt>
                <c:pt idx="6">
                  <c:v>291</c:v>
                </c:pt>
                <c:pt idx="7">
                  <c:v>391</c:v>
                </c:pt>
                <c:pt idx="8">
                  <c:v>491</c:v>
                </c:pt>
                <c:pt idx="9">
                  <c:v>272</c:v>
                </c:pt>
                <c:pt idx="10">
                  <c:v>372</c:v>
                </c:pt>
                <c:pt idx="11">
                  <c:v>472</c:v>
                </c:pt>
                <c:pt idx="12">
                  <c:v>314</c:v>
                </c:pt>
                <c:pt idx="13">
                  <c:v>414</c:v>
                </c:pt>
                <c:pt idx="14">
                  <c:v>514</c:v>
                </c:pt>
                <c:pt idx="15">
                  <c:v>356</c:v>
                </c:pt>
                <c:pt idx="16">
                  <c:v>456</c:v>
                </c:pt>
                <c:pt idx="17">
                  <c:v>556</c:v>
                </c:pt>
                <c:pt idx="18">
                  <c:v>337</c:v>
                </c:pt>
                <c:pt idx="19">
                  <c:v>437</c:v>
                </c:pt>
                <c:pt idx="20">
                  <c:v>537</c:v>
                </c:pt>
                <c:pt idx="21">
                  <c:v>379</c:v>
                </c:pt>
                <c:pt idx="22">
                  <c:v>479</c:v>
                </c:pt>
                <c:pt idx="23">
                  <c:v>579</c:v>
                </c:pt>
                <c:pt idx="24">
                  <c:v>421</c:v>
                </c:pt>
                <c:pt idx="25">
                  <c:v>521</c:v>
                </c:pt>
                <c:pt idx="26">
                  <c:v>621</c:v>
                </c:pt>
              </c:numCache>
            </c:numRef>
          </c:xVal>
          <c:yVal>
            <c:numRef>
              <c:f>Sheet1!$E$17:$AE$17</c:f>
              <c:numCache>
                <c:formatCode>0%</c:formatCode>
                <c:ptCount val="27"/>
                <c:pt idx="0">
                  <c:v>4.3999999999999997E-2</c:v>
                </c:pt>
                <c:pt idx="1">
                  <c:v>6.4000000000000001E-2</c:v>
                </c:pt>
                <c:pt idx="2">
                  <c:v>6.4000000000000001E-2</c:v>
                </c:pt>
                <c:pt idx="3">
                  <c:v>7.5999999999999998E-2</c:v>
                </c:pt>
                <c:pt idx="4">
                  <c:v>0.11600000000000001</c:v>
                </c:pt>
                <c:pt idx="5">
                  <c:v>0.124</c:v>
                </c:pt>
                <c:pt idx="6">
                  <c:v>0.1</c:v>
                </c:pt>
                <c:pt idx="7">
                  <c:v>0.14799999999999999</c:v>
                </c:pt>
                <c:pt idx="8">
                  <c:v>0.16</c:v>
                </c:pt>
                <c:pt idx="9">
                  <c:v>0.1</c:v>
                </c:pt>
                <c:pt idx="10">
                  <c:v>0.16</c:v>
                </c:pt>
                <c:pt idx="11">
                  <c:v>0.17199999999999999</c:v>
                </c:pt>
                <c:pt idx="12">
                  <c:v>0.21199999999999999</c:v>
                </c:pt>
                <c:pt idx="13">
                  <c:v>0.33200000000000002</c:v>
                </c:pt>
                <c:pt idx="14">
                  <c:v>0.376</c:v>
                </c:pt>
                <c:pt idx="15">
                  <c:v>0.27200000000000002</c:v>
                </c:pt>
                <c:pt idx="16">
                  <c:v>0.40799999999999997</c:v>
                </c:pt>
                <c:pt idx="17">
                  <c:v>0.46800000000000003</c:v>
                </c:pt>
                <c:pt idx="18">
                  <c:v>0.17599999999999999</c:v>
                </c:pt>
                <c:pt idx="19">
                  <c:v>0.26</c:v>
                </c:pt>
                <c:pt idx="20">
                  <c:v>0.28399999999999997</c:v>
                </c:pt>
                <c:pt idx="21">
                  <c:v>0.34799999999999998</c:v>
                </c:pt>
                <c:pt idx="22">
                  <c:v>0.51600000000000001</c:v>
                </c:pt>
                <c:pt idx="23">
                  <c:v>0.57199999999999995</c:v>
                </c:pt>
                <c:pt idx="24">
                  <c:v>0.432</c:v>
                </c:pt>
                <c:pt idx="25">
                  <c:v>0.64</c:v>
                </c:pt>
                <c:pt idx="26">
                  <c:v>0.71599999999999997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Sheet1!$E$12:$AE$12</c15:f>
                <c15:dlblRangeCache>
                  <c:ptCount val="27"/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13</c:v>
                  </c:pt>
                  <c:pt idx="13">
                    <c:v>14</c:v>
                  </c:pt>
                  <c:pt idx="14">
                    <c:v>15</c:v>
                  </c:pt>
                  <c:pt idx="15">
                    <c:v>16</c:v>
                  </c:pt>
                  <c:pt idx="16">
                    <c:v>17</c:v>
                  </c:pt>
                  <c:pt idx="17">
                    <c:v>18</c:v>
                  </c:pt>
                  <c:pt idx="18">
                    <c:v>19</c:v>
                  </c:pt>
                  <c:pt idx="19">
                    <c:v>20</c:v>
                  </c:pt>
                  <c:pt idx="20">
                    <c:v>21</c:v>
                  </c:pt>
                  <c:pt idx="21">
                    <c:v>22</c:v>
                  </c:pt>
                  <c:pt idx="22">
                    <c:v>23</c:v>
                  </c:pt>
                  <c:pt idx="23">
                    <c:v>24</c:v>
                  </c:pt>
                  <c:pt idx="24">
                    <c:v>25</c:v>
                  </c:pt>
                  <c:pt idx="25">
                    <c:v>26</c:v>
                  </c:pt>
                  <c:pt idx="26">
                    <c:v>27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1B-8B3D-42A5-8CCB-FAFCAF29B6AD}"/>
            </c:ext>
          </c:extLst>
        </c:ser>
        <c:ser>
          <c:idx val="1"/>
          <c:order val="1"/>
          <c:tx>
            <c:v>ClickDot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19"/>
            <c:spPr>
              <a:solidFill>
                <a:schemeClr val="accent1">
                  <a:alpha val="32000"/>
                </a:schemeClr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Sheet1!$B$16</c:f>
              <c:numCache>
                <c:formatCode>General</c:formatCode>
                <c:ptCount val="1"/>
                <c:pt idx="0">
                  <c:v>379</c:v>
                </c:pt>
              </c:numCache>
            </c:numRef>
          </c:xVal>
          <c:yVal>
            <c:numRef>
              <c:f>Sheet1!$B$17</c:f>
              <c:numCache>
                <c:formatCode>General</c:formatCode>
                <c:ptCount val="1"/>
                <c:pt idx="0">
                  <c:v>0.34799999999999998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B23-4299-9559-1FEA873668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02408648"/>
        <c:axId val="1702410944"/>
      </c:scatterChart>
      <c:valAx>
        <c:axId val="17024086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Inventory Cost</a:t>
                </a:r>
              </a:p>
            </c:rich>
          </c:tx>
          <c:layout>
            <c:manualLayout>
              <c:xMode val="edge"/>
              <c:yMode val="edge"/>
              <c:x val="0.39973391257127344"/>
              <c:y val="0.9248448355720241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&quot;$&quot;#,##0_);[Red]\(&quot;$&quot;#,##0\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02410944"/>
        <c:crosses val="autoZero"/>
        <c:crossBetween val="midCat"/>
      </c:valAx>
      <c:valAx>
        <c:axId val="170241094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024086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accent1"/>
      </a:solidFill>
      <a:round/>
    </a:ln>
    <a:effectLst/>
  </c:spPr>
  <c:txPr>
    <a:bodyPr/>
    <a:lstStyle/>
    <a:p>
      <a:pPr>
        <a:defRPr sz="11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trlProps/ctrlProp1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Button" lockText="1"/>
</file>

<file path=xl/ctrlProps/ctrlProp3.xml><?xml version="1.0" encoding="utf-8"?>
<formControlPr xmlns="http://schemas.microsoft.com/office/spreadsheetml/2009/9/main" objectType="Button" lockText="1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https://www.mors.org/Communities/Communities-of-Practice/Probability-Management" TargetMode="External"/><Relationship Id="rId1" Type="http://schemas.openxmlformats.org/officeDocument/2006/relationships/image" Target="../media/image1.png"/><Relationship Id="rId5" Type="http://schemas.openxmlformats.org/officeDocument/2006/relationships/image" Target="../media/image3.png"/><Relationship Id="rId4" Type="http://schemas.openxmlformats.org/officeDocument/2006/relationships/hyperlink" Target="https://www.probabilitymanagement.org/readiness" TargetMode="Externa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280748</xdr:colOff>
      <xdr:row>6</xdr:row>
      <xdr:rowOff>70774</xdr:rowOff>
    </xdr:from>
    <xdr:to>
      <xdr:col>17</xdr:col>
      <xdr:colOff>508596</xdr:colOff>
      <xdr:row>27</xdr:row>
      <xdr:rowOff>165100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09548" y="1175674"/>
          <a:ext cx="8762248" cy="3961476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>
    <xdr:from>
      <xdr:col>0</xdr:col>
      <xdr:colOff>146050</xdr:colOff>
      <xdr:row>2</xdr:row>
      <xdr:rowOff>31750</xdr:rowOff>
    </xdr:from>
    <xdr:to>
      <xdr:col>3</xdr:col>
      <xdr:colOff>425450</xdr:colOff>
      <xdr:row>9</xdr:row>
      <xdr:rowOff>127000</xdr:rowOff>
    </xdr:to>
    <xdr:sp macro="" textlink="">
      <xdr:nvSpPr>
        <xdr:cNvPr id="4" name="Speech Bubble: Rectangle with Corners Rounded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/>
      </xdr:nvSpPr>
      <xdr:spPr>
        <a:xfrm>
          <a:off x="146050" y="400050"/>
          <a:ext cx="2108200" cy="1384300"/>
        </a:xfrm>
        <a:prstGeom prst="wedgeRoundRectCallout">
          <a:avLst>
            <a:gd name="adj1" fmla="val 72730"/>
            <a:gd name="adj2" fmla="val 39106"/>
            <a:gd name="adj3" fmla="val 16667"/>
          </a:avLst>
        </a:prstGeom>
        <a:solidFill>
          <a:srgbClr val="255593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lang="en-US" sz="1100"/>
            <a:t>1. Enter Cost and Failure per Sortie for each part. The model will then run 250 simulated trials for all 27 combinations of between 1 and 3 of each part. It may take a second</a:t>
          </a:r>
          <a:r>
            <a:rPr lang="en-US" sz="1100" baseline="0"/>
            <a:t> for the graph to display the results.</a:t>
          </a:r>
          <a:endParaRPr lang="en-US" sz="1100"/>
        </a:p>
      </xdr:txBody>
    </xdr:sp>
    <xdr:clientData/>
  </xdr:twoCellAnchor>
  <xdr:twoCellAnchor>
    <xdr:from>
      <xdr:col>0</xdr:col>
      <xdr:colOff>425450</xdr:colOff>
      <xdr:row>10</xdr:row>
      <xdr:rowOff>158750</xdr:rowOff>
    </xdr:from>
    <xdr:to>
      <xdr:col>3</xdr:col>
      <xdr:colOff>266700</xdr:colOff>
      <xdr:row>13</xdr:row>
      <xdr:rowOff>120650</xdr:rowOff>
    </xdr:to>
    <xdr:sp macro="" textlink="">
      <xdr:nvSpPr>
        <xdr:cNvPr id="5" name="Speech Bubble: Rectangle with Corners Rounded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/>
      </xdr:nvSpPr>
      <xdr:spPr>
        <a:xfrm>
          <a:off x="425450" y="2000250"/>
          <a:ext cx="1670050" cy="514350"/>
        </a:xfrm>
        <a:prstGeom prst="wedgeRoundRectCallout">
          <a:avLst>
            <a:gd name="adj1" fmla="val 113795"/>
            <a:gd name="adj2" fmla="val 27995"/>
            <a:gd name="adj3" fmla="val 16667"/>
          </a:avLst>
        </a:prstGeom>
        <a:solidFill>
          <a:srgbClr val="255593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lang="en-US" sz="1100"/>
            <a:t>2. Specify the desired number</a:t>
          </a:r>
          <a:r>
            <a:rPr lang="en-US" sz="1100" baseline="0"/>
            <a:t> of Sorties here.</a:t>
          </a:r>
          <a:endParaRPr lang="en-US" sz="1100"/>
        </a:p>
      </xdr:txBody>
    </xdr:sp>
    <xdr:clientData/>
  </xdr:twoCellAnchor>
  <xdr:twoCellAnchor>
    <xdr:from>
      <xdr:col>5</xdr:col>
      <xdr:colOff>495300</xdr:colOff>
      <xdr:row>5</xdr:row>
      <xdr:rowOff>19050</xdr:rowOff>
    </xdr:from>
    <xdr:to>
      <xdr:col>9</xdr:col>
      <xdr:colOff>95250</xdr:colOff>
      <xdr:row>8</xdr:row>
      <xdr:rowOff>171450</xdr:rowOff>
    </xdr:to>
    <xdr:sp macro="" textlink="">
      <xdr:nvSpPr>
        <xdr:cNvPr id="6" name="Speech Bubble: Rectangle with Corners Rounded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>
        <a:xfrm>
          <a:off x="3543300" y="939800"/>
          <a:ext cx="2038350" cy="704850"/>
        </a:xfrm>
        <a:prstGeom prst="wedgeRoundRectCallout">
          <a:avLst>
            <a:gd name="adj1" fmla="val 67066"/>
            <a:gd name="adj2" fmla="val 204572"/>
            <a:gd name="adj3" fmla="val 16667"/>
          </a:avLst>
        </a:prstGeom>
        <a:solidFill>
          <a:srgbClr val="255593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lang="en-US" sz="1100"/>
            <a:t>3. View the tradeoffs between Cost</a:t>
          </a:r>
          <a:r>
            <a:rPr lang="en-US" sz="1100" baseline="0"/>
            <a:t> and Chance of flying the desired number of Sorties.</a:t>
          </a:r>
          <a:endParaRPr lang="en-US" sz="1100"/>
        </a:p>
      </xdr:txBody>
    </xdr:sp>
    <xdr:clientData/>
  </xdr:twoCellAnchor>
  <xdr:twoCellAnchor>
    <xdr:from>
      <xdr:col>9</xdr:col>
      <xdr:colOff>243090</xdr:colOff>
      <xdr:row>14</xdr:row>
      <xdr:rowOff>63500</xdr:rowOff>
    </xdr:from>
    <xdr:to>
      <xdr:col>12</xdr:col>
      <xdr:colOff>0</xdr:colOff>
      <xdr:row>24</xdr:row>
      <xdr:rowOff>149928</xdr:rowOff>
    </xdr:to>
    <xdr:sp macro="" textlink="">
      <xdr:nvSpPr>
        <xdr:cNvPr id="7" name="Freeform: Shape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>
        <a:xfrm>
          <a:off x="5729490" y="2641600"/>
          <a:ext cx="1585710" cy="1927928"/>
        </a:xfrm>
        <a:custGeom>
          <a:avLst/>
          <a:gdLst>
            <a:gd name="connsiteX0" fmla="*/ 17260 w 1922260"/>
            <a:gd name="connsiteY0" fmla="*/ 2317750 h 2327978"/>
            <a:gd name="connsiteX1" fmla="*/ 10910 w 1922260"/>
            <a:gd name="connsiteY1" fmla="*/ 2184400 h 2327978"/>
            <a:gd name="connsiteX2" fmla="*/ 10910 w 1922260"/>
            <a:gd name="connsiteY2" fmla="*/ 2082800 h 2327978"/>
            <a:gd name="connsiteX3" fmla="*/ 74410 w 1922260"/>
            <a:gd name="connsiteY3" fmla="*/ 1968500 h 2327978"/>
            <a:gd name="connsiteX4" fmla="*/ 106160 w 1922260"/>
            <a:gd name="connsiteY4" fmla="*/ 1930400 h 2327978"/>
            <a:gd name="connsiteX5" fmla="*/ 195060 w 1922260"/>
            <a:gd name="connsiteY5" fmla="*/ 1835150 h 2327978"/>
            <a:gd name="connsiteX6" fmla="*/ 226810 w 1922260"/>
            <a:gd name="connsiteY6" fmla="*/ 1803400 h 2327978"/>
            <a:gd name="connsiteX7" fmla="*/ 258560 w 1922260"/>
            <a:gd name="connsiteY7" fmla="*/ 1771650 h 2327978"/>
            <a:gd name="connsiteX8" fmla="*/ 296660 w 1922260"/>
            <a:gd name="connsiteY8" fmla="*/ 1739900 h 2327978"/>
            <a:gd name="connsiteX9" fmla="*/ 328410 w 1922260"/>
            <a:gd name="connsiteY9" fmla="*/ 1708150 h 2327978"/>
            <a:gd name="connsiteX10" fmla="*/ 366510 w 1922260"/>
            <a:gd name="connsiteY10" fmla="*/ 1676400 h 2327978"/>
            <a:gd name="connsiteX11" fmla="*/ 430010 w 1922260"/>
            <a:gd name="connsiteY11" fmla="*/ 1612900 h 2327978"/>
            <a:gd name="connsiteX12" fmla="*/ 525260 w 1922260"/>
            <a:gd name="connsiteY12" fmla="*/ 1517650 h 2327978"/>
            <a:gd name="connsiteX13" fmla="*/ 582410 w 1922260"/>
            <a:gd name="connsiteY13" fmla="*/ 1454150 h 2327978"/>
            <a:gd name="connsiteX14" fmla="*/ 620510 w 1922260"/>
            <a:gd name="connsiteY14" fmla="*/ 1416050 h 2327978"/>
            <a:gd name="connsiteX15" fmla="*/ 645910 w 1922260"/>
            <a:gd name="connsiteY15" fmla="*/ 1365250 h 2327978"/>
            <a:gd name="connsiteX16" fmla="*/ 652260 w 1922260"/>
            <a:gd name="connsiteY16" fmla="*/ 1346200 h 2327978"/>
            <a:gd name="connsiteX17" fmla="*/ 664960 w 1922260"/>
            <a:gd name="connsiteY17" fmla="*/ 1320800 h 2327978"/>
            <a:gd name="connsiteX18" fmla="*/ 677660 w 1922260"/>
            <a:gd name="connsiteY18" fmla="*/ 1270000 h 2327978"/>
            <a:gd name="connsiteX19" fmla="*/ 728460 w 1922260"/>
            <a:gd name="connsiteY19" fmla="*/ 1162050 h 2327978"/>
            <a:gd name="connsiteX20" fmla="*/ 753860 w 1922260"/>
            <a:gd name="connsiteY20" fmla="*/ 1123950 h 2327978"/>
            <a:gd name="connsiteX21" fmla="*/ 811010 w 1922260"/>
            <a:gd name="connsiteY21" fmla="*/ 1066800 h 2327978"/>
            <a:gd name="connsiteX22" fmla="*/ 849110 w 1922260"/>
            <a:gd name="connsiteY22" fmla="*/ 1028700 h 2327978"/>
            <a:gd name="connsiteX23" fmla="*/ 880860 w 1922260"/>
            <a:gd name="connsiteY23" fmla="*/ 996950 h 2327978"/>
            <a:gd name="connsiteX24" fmla="*/ 944360 w 1922260"/>
            <a:gd name="connsiteY24" fmla="*/ 939800 h 2327978"/>
            <a:gd name="connsiteX25" fmla="*/ 969760 w 1922260"/>
            <a:gd name="connsiteY25" fmla="*/ 901700 h 2327978"/>
            <a:gd name="connsiteX26" fmla="*/ 988810 w 1922260"/>
            <a:gd name="connsiteY26" fmla="*/ 882650 h 2327978"/>
            <a:gd name="connsiteX27" fmla="*/ 1065010 w 1922260"/>
            <a:gd name="connsiteY27" fmla="*/ 787400 h 2327978"/>
            <a:gd name="connsiteX28" fmla="*/ 1084060 w 1922260"/>
            <a:gd name="connsiteY28" fmla="*/ 768350 h 2327978"/>
            <a:gd name="connsiteX29" fmla="*/ 1103110 w 1922260"/>
            <a:gd name="connsiteY29" fmla="*/ 755650 h 2327978"/>
            <a:gd name="connsiteX30" fmla="*/ 1147560 w 1922260"/>
            <a:gd name="connsiteY30" fmla="*/ 711200 h 2327978"/>
            <a:gd name="connsiteX31" fmla="*/ 1172960 w 1922260"/>
            <a:gd name="connsiteY31" fmla="*/ 704850 h 2327978"/>
            <a:gd name="connsiteX32" fmla="*/ 1236460 w 1922260"/>
            <a:gd name="connsiteY32" fmla="*/ 654050 h 2327978"/>
            <a:gd name="connsiteX33" fmla="*/ 1274560 w 1922260"/>
            <a:gd name="connsiteY33" fmla="*/ 635000 h 2327978"/>
            <a:gd name="connsiteX34" fmla="*/ 1344410 w 1922260"/>
            <a:gd name="connsiteY34" fmla="*/ 577850 h 2327978"/>
            <a:gd name="connsiteX35" fmla="*/ 1382510 w 1922260"/>
            <a:gd name="connsiteY35" fmla="*/ 552450 h 2327978"/>
            <a:gd name="connsiteX36" fmla="*/ 1452360 w 1922260"/>
            <a:gd name="connsiteY36" fmla="*/ 482600 h 2327978"/>
            <a:gd name="connsiteX37" fmla="*/ 1484110 w 1922260"/>
            <a:gd name="connsiteY37" fmla="*/ 450850 h 2327978"/>
            <a:gd name="connsiteX38" fmla="*/ 1534910 w 1922260"/>
            <a:gd name="connsiteY38" fmla="*/ 368300 h 2327978"/>
            <a:gd name="connsiteX39" fmla="*/ 1560310 w 1922260"/>
            <a:gd name="connsiteY39" fmla="*/ 285750 h 2327978"/>
            <a:gd name="connsiteX40" fmla="*/ 1579360 w 1922260"/>
            <a:gd name="connsiteY40" fmla="*/ 254000 h 2327978"/>
            <a:gd name="connsiteX41" fmla="*/ 1585710 w 1922260"/>
            <a:gd name="connsiteY41" fmla="*/ 222250 h 2327978"/>
            <a:gd name="connsiteX42" fmla="*/ 1611110 w 1922260"/>
            <a:gd name="connsiteY42" fmla="*/ 184150 h 2327978"/>
            <a:gd name="connsiteX43" fmla="*/ 1674610 w 1922260"/>
            <a:gd name="connsiteY43" fmla="*/ 120650 h 2327978"/>
            <a:gd name="connsiteX44" fmla="*/ 1750810 w 1922260"/>
            <a:gd name="connsiteY44" fmla="*/ 63500 h 2327978"/>
            <a:gd name="connsiteX45" fmla="*/ 1782560 w 1922260"/>
            <a:gd name="connsiteY45" fmla="*/ 31750 h 2327978"/>
            <a:gd name="connsiteX46" fmla="*/ 1852410 w 1922260"/>
            <a:gd name="connsiteY46" fmla="*/ 0 h 2327978"/>
            <a:gd name="connsiteX47" fmla="*/ 1877810 w 1922260"/>
            <a:gd name="connsiteY47" fmla="*/ 6350 h 2327978"/>
            <a:gd name="connsiteX48" fmla="*/ 1896860 w 1922260"/>
            <a:gd name="connsiteY48" fmla="*/ 69850 h 2327978"/>
            <a:gd name="connsiteX49" fmla="*/ 1909560 w 1922260"/>
            <a:gd name="connsiteY49" fmla="*/ 114300 h 2327978"/>
            <a:gd name="connsiteX50" fmla="*/ 1915910 w 1922260"/>
            <a:gd name="connsiteY50" fmla="*/ 165100 h 2327978"/>
            <a:gd name="connsiteX51" fmla="*/ 1922260 w 1922260"/>
            <a:gd name="connsiteY51" fmla="*/ 203200 h 2327978"/>
            <a:gd name="connsiteX52" fmla="*/ 1909560 w 1922260"/>
            <a:gd name="connsiteY52" fmla="*/ 546100 h 2327978"/>
            <a:gd name="connsiteX53" fmla="*/ 1896860 w 1922260"/>
            <a:gd name="connsiteY53" fmla="*/ 622300 h 2327978"/>
            <a:gd name="connsiteX54" fmla="*/ 1877810 w 1922260"/>
            <a:gd name="connsiteY54" fmla="*/ 774700 h 2327978"/>
            <a:gd name="connsiteX55" fmla="*/ 1865110 w 1922260"/>
            <a:gd name="connsiteY55" fmla="*/ 831850 h 2327978"/>
            <a:gd name="connsiteX56" fmla="*/ 1858760 w 1922260"/>
            <a:gd name="connsiteY56" fmla="*/ 882650 h 2327978"/>
            <a:gd name="connsiteX57" fmla="*/ 1820660 w 1922260"/>
            <a:gd name="connsiteY57" fmla="*/ 1047750 h 2327978"/>
            <a:gd name="connsiteX58" fmla="*/ 1807960 w 1922260"/>
            <a:gd name="connsiteY58" fmla="*/ 1092200 h 2327978"/>
            <a:gd name="connsiteX59" fmla="*/ 1776210 w 1922260"/>
            <a:gd name="connsiteY59" fmla="*/ 1200150 h 2327978"/>
            <a:gd name="connsiteX60" fmla="*/ 1763510 w 1922260"/>
            <a:gd name="connsiteY60" fmla="*/ 1244600 h 2327978"/>
            <a:gd name="connsiteX61" fmla="*/ 1738110 w 1922260"/>
            <a:gd name="connsiteY61" fmla="*/ 1289050 h 2327978"/>
            <a:gd name="connsiteX62" fmla="*/ 1719060 w 1922260"/>
            <a:gd name="connsiteY62" fmla="*/ 1339850 h 2327978"/>
            <a:gd name="connsiteX63" fmla="*/ 1700010 w 1922260"/>
            <a:gd name="connsiteY63" fmla="*/ 1384300 h 2327978"/>
            <a:gd name="connsiteX64" fmla="*/ 1687310 w 1922260"/>
            <a:gd name="connsiteY64" fmla="*/ 1435100 h 2327978"/>
            <a:gd name="connsiteX65" fmla="*/ 1636510 w 1922260"/>
            <a:gd name="connsiteY65" fmla="*/ 1543050 h 2327978"/>
            <a:gd name="connsiteX66" fmla="*/ 1623810 w 1922260"/>
            <a:gd name="connsiteY66" fmla="*/ 1574800 h 2327978"/>
            <a:gd name="connsiteX67" fmla="*/ 1611110 w 1922260"/>
            <a:gd name="connsiteY67" fmla="*/ 1600200 h 2327978"/>
            <a:gd name="connsiteX68" fmla="*/ 1598410 w 1922260"/>
            <a:gd name="connsiteY68" fmla="*/ 1638300 h 2327978"/>
            <a:gd name="connsiteX69" fmla="*/ 1585710 w 1922260"/>
            <a:gd name="connsiteY69" fmla="*/ 1657350 h 2327978"/>
            <a:gd name="connsiteX70" fmla="*/ 1579360 w 1922260"/>
            <a:gd name="connsiteY70" fmla="*/ 1676400 h 2327978"/>
            <a:gd name="connsiteX71" fmla="*/ 1553960 w 1922260"/>
            <a:gd name="connsiteY71" fmla="*/ 1714500 h 2327978"/>
            <a:gd name="connsiteX72" fmla="*/ 1541260 w 1922260"/>
            <a:gd name="connsiteY72" fmla="*/ 1739900 h 2327978"/>
            <a:gd name="connsiteX73" fmla="*/ 1490460 w 1922260"/>
            <a:gd name="connsiteY73" fmla="*/ 1816100 h 2327978"/>
            <a:gd name="connsiteX74" fmla="*/ 1465060 w 1922260"/>
            <a:gd name="connsiteY74" fmla="*/ 1854200 h 2327978"/>
            <a:gd name="connsiteX75" fmla="*/ 1439660 w 1922260"/>
            <a:gd name="connsiteY75" fmla="*/ 1892300 h 2327978"/>
            <a:gd name="connsiteX76" fmla="*/ 1414260 w 1922260"/>
            <a:gd name="connsiteY76" fmla="*/ 1936750 h 2327978"/>
            <a:gd name="connsiteX77" fmla="*/ 1382510 w 1922260"/>
            <a:gd name="connsiteY77" fmla="*/ 1968500 h 2327978"/>
            <a:gd name="connsiteX78" fmla="*/ 1363460 w 1922260"/>
            <a:gd name="connsiteY78" fmla="*/ 2000250 h 2327978"/>
            <a:gd name="connsiteX79" fmla="*/ 1299960 w 1922260"/>
            <a:gd name="connsiteY79" fmla="*/ 2076450 h 2327978"/>
            <a:gd name="connsiteX80" fmla="*/ 1274560 w 1922260"/>
            <a:gd name="connsiteY80" fmla="*/ 2108200 h 2327978"/>
            <a:gd name="connsiteX81" fmla="*/ 1249160 w 1922260"/>
            <a:gd name="connsiteY81" fmla="*/ 2139950 h 2327978"/>
            <a:gd name="connsiteX82" fmla="*/ 1198360 w 1922260"/>
            <a:gd name="connsiteY82" fmla="*/ 2190750 h 2327978"/>
            <a:gd name="connsiteX83" fmla="*/ 1172960 w 1922260"/>
            <a:gd name="connsiteY83" fmla="*/ 2216150 h 2327978"/>
            <a:gd name="connsiteX84" fmla="*/ 1147560 w 1922260"/>
            <a:gd name="connsiteY84" fmla="*/ 2228850 h 2327978"/>
            <a:gd name="connsiteX85" fmla="*/ 1128510 w 1922260"/>
            <a:gd name="connsiteY85" fmla="*/ 2247900 h 2327978"/>
            <a:gd name="connsiteX86" fmla="*/ 1065010 w 1922260"/>
            <a:gd name="connsiteY86" fmla="*/ 2266950 h 2327978"/>
            <a:gd name="connsiteX87" fmla="*/ 1007860 w 1922260"/>
            <a:gd name="connsiteY87" fmla="*/ 2292350 h 2327978"/>
            <a:gd name="connsiteX88" fmla="*/ 957060 w 1922260"/>
            <a:gd name="connsiteY88" fmla="*/ 2311400 h 2327978"/>
            <a:gd name="connsiteX89" fmla="*/ 690360 w 1922260"/>
            <a:gd name="connsiteY89" fmla="*/ 2298700 h 2327978"/>
            <a:gd name="connsiteX90" fmla="*/ 588760 w 1922260"/>
            <a:gd name="connsiteY90" fmla="*/ 2279650 h 2327978"/>
            <a:gd name="connsiteX91" fmla="*/ 537960 w 1922260"/>
            <a:gd name="connsiteY91" fmla="*/ 2273300 h 2327978"/>
            <a:gd name="connsiteX92" fmla="*/ 480810 w 1922260"/>
            <a:gd name="connsiteY92" fmla="*/ 2260600 h 2327978"/>
            <a:gd name="connsiteX93" fmla="*/ 436360 w 1922260"/>
            <a:gd name="connsiteY93" fmla="*/ 2254250 h 2327978"/>
            <a:gd name="connsiteX94" fmla="*/ 398260 w 1922260"/>
            <a:gd name="connsiteY94" fmla="*/ 2247900 h 2327978"/>
            <a:gd name="connsiteX95" fmla="*/ 315710 w 1922260"/>
            <a:gd name="connsiteY95" fmla="*/ 2254250 h 2327978"/>
            <a:gd name="connsiteX96" fmla="*/ 296660 w 1922260"/>
            <a:gd name="connsiteY96" fmla="*/ 2260600 h 2327978"/>
            <a:gd name="connsiteX97" fmla="*/ 264910 w 1922260"/>
            <a:gd name="connsiteY97" fmla="*/ 2266950 h 2327978"/>
            <a:gd name="connsiteX98" fmla="*/ 239510 w 1922260"/>
            <a:gd name="connsiteY98" fmla="*/ 2273300 h 2327978"/>
            <a:gd name="connsiteX99" fmla="*/ 118860 w 1922260"/>
            <a:gd name="connsiteY99" fmla="*/ 2286000 h 2327978"/>
            <a:gd name="connsiteX100" fmla="*/ 87110 w 1922260"/>
            <a:gd name="connsiteY100" fmla="*/ 2298700 h 2327978"/>
            <a:gd name="connsiteX101" fmla="*/ 42660 w 1922260"/>
            <a:gd name="connsiteY101" fmla="*/ 2317750 h 2327978"/>
            <a:gd name="connsiteX102" fmla="*/ 17260 w 1922260"/>
            <a:gd name="connsiteY102" fmla="*/ 2317750 h 2327978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  <a:cxn ang="0">
              <a:pos x="connsiteX33" y="connsiteY33"/>
            </a:cxn>
            <a:cxn ang="0">
              <a:pos x="connsiteX34" y="connsiteY34"/>
            </a:cxn>
            <a:cxn ang="0">
              <a:pos x="connsiteX35" y="connsiteY35"/>
            </a:cxn>
            <a:cxn ang="0">
              <a:pos x="connsiteX36" y="connsiteY36"/>
            </a:cxn>
            <a:cxn ang="0">
              <a:pos x="connsiteX37" y="connsiteY37"/>
            </a:cxn>
            <a:cxn ang="0">
              <a:pos x="connsiteX38" y="connsiteY38"/>
            </a:cxn>
            <a:cxn ang="0">
              <a:pos x="connsiteX39" y="connsiteY39"/>
            </a:cxn>
            <a:cxn ang="0">
              <a:pos x="connsiteX40" y="connsiteY40"/>
            </a:cxn>
            <a:cxn ang="0">
              <a:pos x="connsiteX41" y="connsiteY41"/>
            </a:cxn>
            <a:cxn ang="0">
              <a:pos x="connsiteX42" y="connsiteY42"/>
            </a:cxn>
            <a:cxn ang="0">
              <a:pos x="connsiteX43" y="connsiteY43"/>
            </a:cxn>
            <a:cxn ang="0">
              <a:pos x="connsiteX44" y="connsiteY44"/>
            </a:cxn>
            <a:cxn ang="0">
              <a:pos x="connsiteX45" y="connsiteY45"/>
            </a:cxn>
            <a:cxn ang="0">
              <a:pos x="connsiteX46" y="connsiteY46"/>
            </a:cxn>
            <a:cxn ang="0">
              <a:pos x="connsiteX47" y="connsiteY47"/>
            </a:cxn>
            <a:cxn ang="0">
              <a:pos x="connsiteX48" y="connsiteY48"/>
            </a:cxn>
            <a:cxn ang="0">
              <a:pos x="connsiteX49" y="connsiteY49"/>
            </a:cxn>
            <a:cxn ang="0">
              <a:pos x="connsiteX50" y="connsiteY50"/>
            </a:cxn>
            <a:cxn ang="0">
              <a:pos x="connsiteX51" y="connsiteY51"/>
            </a:cxn>
            <a:cxn ang="0">
              <a:pos x="connsiteX52" y="connsiteY52"/>
            </a:cxn>
            <a:cxn ang="0">
              <a:pos x="connsiteX53" y="connsiteY53"/>
            </a:cxn>
            <a:cxn ang="0">
              <a:pos x="connsiteX54" y="connsiteY54"/>
            </a:cxn>
            <a:cxn ang="0">
              <a:pos x="connsiteX55" y="connsiteY55"/>
            </a:cxn>
            <a:cxn ang="0">
              <a:pos x="connsiteX56" y="connsiteY56"/>
            </a:cxn>
            <a:cxn ang="0">
              <a:pos x="connsiteX57" y="connsiteY57"/>
            </a:cxn>
            <a:cxn ang="0">
              <a:pos x="connsiteX58" y="connsiteY58"/>
            </a:cxn>
            <a:cxn ang="0">
              <a:pos x="connsiteX59" y="connsiteY59"/>
            </a:cxn>
            <a:cxn ang="0">
              <a:pos x="connsiteX60" y="connsiteY60"/>
            </a:cxn>
            <a:cxn ang="0">
              <a:pos x="connsiteX61" y="connsiteY61"/>
            </a:cxn>
            <a:cxn ang="0">
              <a:pos x="connsiteX62" y="connsiteY62"/>
            </a:cxn>
            <a:cxn ang="0">
              <a:pos x="connsiteX63" y="connsiteY63"/>
            </a:cxn>
            <a:cxn ang="0">
              <a:pos x="connsiteX64" y="connsiteY64"/>
            </a:cxn>
            <a:cxn ang="0">
              <a:pos x="connsiteX65" y="connsiteY65"/>
            </a:cxn>
            <a:cxn ang="0">
              <a:pos x="connsiteX66" y="connsiteY66"/>
            </a:cxn>
            <a:cxn ang="0">
              <a:pos x="connsiteX67" y="connsiteY67"/>
            </a:cxn>
            <a:cxn ang="0">
              <a:pos x="connsiteX68" y="connsiteY68"/>
            </a:cxn>
            <a:cxn ang="0">
              <a:pos x="connsiteX69" y="connsiteY69"/>
            </a:cxn>
            <a:cxn ang="0">
              <a:pos x="connsiteX70" y="connsiteY70"/>
            </a:cxn>
            <a:cxn ang="0">
              <a:pos x="connsiteX71" y="connsiteY71"/>
            </a:cxn>
            <a:cxn ang="0">
              <a:pos x="connsiteX72" y="connsiteY72"/>
            </a:cxn>
            <a:cxn ang="0">
              <a:pos x="connsiteX73" y="connsiteY73"/>
            </a:cxn>
            <a:cxn ang="0">
              <a:pos x="connsiteX74" y="connsiteY74"/>
            </a:cxn>
            <a:cxn ang="0">
              <a:pos x="connsiteX75" y="connsiteY75"/>
            </a:cxn>
            <a:cxn ang="0">
              <a:pos x="connsiteX76" y="connsiteY76"/>
            </a:cxn>
            <a:cxn ang="0">
              <a:pos x="connsiteX77" y="connsiteY77"/>
            </a:cxn>
            <a:cxn ang="0">
              <a:pos x="connsiteX78" y="connsiteY78"/>
            </a:cxn>
            <a:cxn ang="0">
              <a:pos x="connsiteX79" y="connsiteY79"/>
            </a:cxn>
            <a:cxn ang="0">
              <a:pos x="connsiteX80" y="connsiteY80"/>
            </a:cxn>
            <a:cxn ang="0">
              <a:pos x="connsiteX81" y="connsiteY81"/>
            </a:cxn>
            <a:cxn ang="0">
              <a:pos x="connsiteX82" y="connsiteY82"/>
            </a:cxn>
            <a:cxn ang="0">
              <a:pos x="connsiteX83" y="connsiteY83"/>
            </a:cxn>
            <a:cxn ang="0">
              <a:pos x="connsiteX84" y="connsiteY84"/>
            </a:cxn>
            <a:cxn ang="0">
              <a:pos x="connsiteX85" y="connsiteY85"/>
            </a:cxn>
            <a:cxn ang="0">
              <a:pos x="connsiteX86" y="connsiteY86"/>
            </a:cxn>
            <a:cxn ang="0">
              <a:pos x="connsiteX87" y="connsiteY87"/>
            </a:cxn>
            <a:cxn ang="0">
              <a:pos x="connsiteX88" y="connsiteY88"/>
            </a:cxn>
            <a:cxn ang="0">
              <a:pos x="connsiteX89" y="connsiteY89"/>
            </a:cxn>
            <a:cxn ang="0">
              <a:pos x="connsiteX90" y="connsiteY90"/>
            </a:cxn>
            <a:cxn ang="0">
              <a:pos x="connsiteX91" y="connsiteY91"/>
            </a:cxn>
            <a:cxn ang="0">
              <a:pos x="connsiteX92" y="connsiteY92"/>
            </a:cxn>
            <a:cxn ang="0">
              <a:pos x="connsiteX93" y="connsiteY93"/>
            </a:cxn>
            <a:cxn ang="0">
              <a:pos x="connsiteX94" y="connsiteY94"/>
            </a:cxn>
            <a:cxn ang="0">
              <a:pos x="connsiteX95" y="connsiteY95"/>
            </a:cxn>
            <a:cxn ang="0">
              <a:pos x="connsiteX96" y="connsiteY96"/>
            </a:cxn>
            <a:cxn ang="0">
              <a:pos x="connsiteX97" y="connsiteY97"/>
            </a:cxn>
            <a:cxn ang="0">
              <a:pos x="connsiteX98" y="connsiteY98"/>
            </a:cxn>
            <a:cxn ang="0">
              <a:pos x="connsiteX99" y="connsiteY99"/>
            </a:cxn>
            <a:cxn ang="0">
              <a:pos x="connsiteX100" y="connsiteY100"/>
            </a:cxn>
            <a:cxn ang="0">
              <a:pos x="connsiteX101" y="connsiteY101"/>
            </a:cxn>
            <a:cxn ang="0">
              <a:pos x="connsiteX102" y="connsiteY102"/>
            </a:cxn>
          </a:cxnLst>
          <a:rect l="l" t="t" r="r" b="b"/>
          <a:pathLst>
            <a:path w="1922260" h="2327978">
              <a:moveTo>
                <a:pt x="17260" y="2317750"/>
              </a:moveTo>
              <a:cubicBezTo>
                <a:pt x="11968" y="2295525"/>
                <a:pt x="14323" y="2228769"/>
                <a:pt x="10910" y="2184400"/>
              </a:cubicBezTo>
              <a:cubicBezTo>
                <a:pt x="6949" y="2132904"/>
                <a:pt x="-11524" y="2156511"/>
                <a:pt x="10910" y="2082800"/>
              </a:cubicBezTo>
              <a:cubicBezTo>
                <a:pt x="19715" y="2053871"/>
                <a:pt x="52672" y="1997484"/>
                <a:pt x="74410" y="1968500"/>
              </a:cubicBezTo>
              <a:cubicBezTo>
                <a:pt x="84329" y="1955275"/>
                <a:pt x="95833" y="1943309"/>
                <a:pt x="106160" y="1930400"/>
              </a:cubicBezTo>
              <a:cubicBezTo>
                <a:pt x="157902" y="1865722"/>
                <a:pt x="77481" y="1952729"/>
                <a:pt x="195060" y="1835150"/>
              </a:cubicBezTo>
              <a:lnTo>
                <a:pt x="226810" y="1803400"/>
              </a:lnTo>
              <a:cubicBezTo>
                <a:pt x="237393" y="1792817"/>
                <a:pt x="247062" y="1781232"/>
                <a:pt x="258560" y="1771650"/>
              </a:cubicBezTo>
              <a:cubicBezTo>
                <a:pt x="271260" y="1761067"/>
                <a:pt x="284428" y="1751020"/>
                <a:pt x="296660" y="1739900"/>
              </a:cubicBezTo>
              <a:cubicBezTo>
                <a:pt x="307735" y="1729832"/>
                <a:pt x="317335" y="1718218"/>
                <a:pt x="328410" y="1708150"/>
              </a:cubicBezTo>
              <a:cubicBezTo>
                <a:pt x="340642" y="1697030"/>
                <a:pt x="354450" y="1687707"/>
                <a:pt x="366510" y="1676400"/>
              </a:cubicBezTo>
              <a:cubicBezTo>
                <a:pt x="388348" y="1655927"/>
                <a:pt x="408843" y="1634067"/>
                <a:pt x="430010" y="1612900"/>
              </a:cubicBezTo>
              <a:lnTo>
                <a:pt x="525260" y="1517650"/>
              </a:lnTo>
              <a:cubicBezTo>
                <a:pt x="624156" y="1418754"/>
                <a:pt x="495535" y="1549712"/>
                <a:pt x="582410" y="1454150"/>
              </a:cubicBezTo>
              <a:cubicBezTo>
                <a:pt x="594492" y="1440860"/>
                <a:pt x="620510" y="1416050"/>
                <a:pt x="620510" y="1416050"/>
              </a:cubicBezTo>
              <a:cubicBezTo>
                <a:pt x="664456" y="1306184"/>
                <a:pt x="607864" y="1441341"/>
                <a:pt x="645910" y="1365250"/>
              </a:cubicBezTo>
              <a:cubicBezTo>
                <a:pt x="648903" y="1359263"/>
                <a:pt x="649623" y="1352352"/>
                <a:pt x="652260" y="1346200"/>
              </a:cubicBezTo>
              <a:cubicBezTo>
                <a:pt x="655989" y="1337499"/>
                <a:pt x="661967" y="1329780"/>
                <a:pt x="664960" y="1320800"/>
              </a:cubicBezTo>
              <a:cubicBezTo>
                <a:pt x="670480" y="1304241"/>
                <a:pt x="670784" y="1286043"/>
                <a:pt x="677660" y="1270000"/>
              </a:cubicBezTo>
              <a:cubicBezTo>
                <a:pt x="690109" y="1240952"/>
                <a:pt x="712876" y="1185425"/>
                <a:pt x="728460" y="1162050"/>
              </a:cubicBezTo>
              <a:cubicBezTo>
                <a:pt x="736927" y="1149350"/>
                <a:pt x="743863" y="1135484"/>
                <a:pt x="753860" y="1123950"/>
              </a:cubicBezTo>
              <a:cubicBezTo>
                <a:pt x="771504" y="1103591"/>
                <a:pt x="791960" y="1085850"/>
                <a:pt x="811010" y="1066800"/>
              </a:cubicBezTo>
              <a:lnTo>
                <a:pt x="849110" y="1028700"/>
              </a:lnTo>
              <a:cubicBezTo>
                <a:pt x="859693" y="1018117"/>
                <a:pt x="869173" y="1006300"/>
                <a:pt x="880860" y="996950"/>
              </a:cubicBezTo>
              <a:cubicBezTo>
                <a:pt x="904598" y="977960"/>
                <a:pt x="924781" y="963730"/>
                <a:pt x="944360" y="939800"/>
              </a:cubicBezTo>
              <a:cubicBezTo>
                <a:pt x="954025" y="927987"/>
                <a:pt x="960389" y="913748"/>
                <a:pt x="969760" y="901700"/>
              </a:cubicBezTo>
              <a:cubicBezTo>
                <a:pt x="975273" y="894611"/>
                <a:pt x="983061" y="889549"/>
                <a:pt x="988810" y="882650"/>
              </a:cubicBezTo>
              <a:cubicBezTo>
                <a:pt x="997905" y="871737"/>
                <a:pt x="1048981" y="803429"/>
                <a:pt x="1065010" y="787400"/>
              </a:cubicBezTo>
              <a:cubicBezTo>
                <a:pt x="1071360" y="781050"/>
                <a:pt x="1077161" y="774099"/>
                <a:pt x="1084060" y="768350"/>
              </a:cubicBezTo>
              <a:cubicBezTo>
                <a:pt x="1089923" y="763464"/>
                <a:pt x="1097714" y="761046"/>
                <a:pt x="1103110" y="755650"/>
              </a:cubicBezTo>
              <a:cubicBezTo>
                <a:pt x="1124035" y="734725"/>
                <a:pt x="1122437" y="721967"/>
                <a:pt x="1147560" y="711200"/>
              </a:cubicBezTo>
              <a:cubicBezTo>
                <a:pt x="1155582" y="707762"/>
                <a:pt x="1164493" y="706967"/>
                <a:pt x="1172960" y="704850"/>
              </a:cubicBezTo>
              <a:cubicBezTo>
                <a:pt x="1201612" y="676198"/>
                <a:pt x="1198010" y="676479"/>
                <a:pt x="1236460" y="654050"/>
              </a:cubicBezTo>
              <a:cubicBezTo>
                <a:pt x="1248725" y="646896"/>
                <a:pt x="1262295" y="642154"/>
                <a:pt x="1274560" y="635000"/>
              </a:cubicBezTo>
              <a:cubicBezTo>
                <a:pt x="1340764" y="596381"/>
                <a:pt x="1286521" y="625214"/>
                <a:pt x="1344410" y="577850"/>
              </a:cubicBezTo>
              <a:cubicBezTo>
                <a:pt x="1356223" y="568185"/>
                <a:pt x="1371065" y="562549"/>
                <a:pt x="1382510" y="552450"/>
              </a:cubicBezTo>
              <a:cubicBezTo>
                <a:pt x="1407200" y="530664"/>
                <a:pt x="1429077" y="505883"/>
                <a:pt x="1452360" y="482600"/>
              </a:cubicBezTo>
              <a:cubicBezTo>
                <a:pt x="1462943" y="472017"/>
                <a:pt x="1475808" y="463303"/>
                <a:pt x="1484110" y="450850"/>
              </a:cubicBezTo>
              <a:cubicBezTo>
                <a:pt x="1500544" y="426200"/>
                <a:pt x="1522545" y="395090"/>
                <a:pt x="1534910" y="368300"/>
              </a:cubicBezTo>
              <a:cubicBezTo>
                <a:pt x="1556797" y="320877"/>
                <a:pt x="1538966" y="336976"/>
                <a:pt x="1560310" y="285750"/>
              </a:cubicBezTo>
              <a:cubicBezTo>
                <a:pt x="1565057" y="274357"/>
                <a:pt x="1573010" y="264583"/>
                <a:pt x="1579360" y="254000"/>
              </a:cubicBezTo>
              <a:cubicBezTo>
                <a:pt x="1581477" y="243417"/>
                <a:pt x="1581244" y="232076"/>
                <a:pt x="1585710" y="222250"/>
              </a:cubicBezTo>
              <a:cubicBezTo>
                <a:pt x="1592026" y="208355"/>
                <a:pt x="1601059" y="195637"/>
                <a:pt x="1611110" y="184150"/>
              </a:cubicBezTo>
              <a:cubicBezTo>
                <a:pt x="1630822" y="161622"/>
                <a:pt x="1649703" y="137254"/>
                <a:pt x="1674610" y="120650"/>
              </a:cubicBezTo>
              <a:cubicBezTo>
                <a:pt x="1712089" y="95664"/>
                <a:pt x="1716555" y="94641"/>
                <a:pt x="1750810" y="63500"/>
              </a:cubicBezTo>
              <a:cubicBezTo>
                <a:pt x="1761885" y="53432"/>
                <a:pt x="1770586" y="40730"/>
                <a:pt x="1782560" y="31750"/>
              </a:cubicBezTo>
              <a:cubicBezTo>
                <a:pt x="1816006" y="6665"/>
                <a:pt x="1819957" y="8113"/>
                <a:pt x="1852410" y="0"/>
              </a:cubicBezTo>
              <a:cubicBezTo>
                <a:pt x="1860877" y="2117"/>
                <a:pt x="1872130" y="-276"/>
                <a:pt x="1877810" y="6350"/>
              </a:cubicBezTo>
              <a:cubicBezTo>
                <a:pt x="1884277" y="13895"/>
                <a:pt x="1893126" y="56780"/>
                <a:pt x="1896860" y="69850"/>
              </a:cubicBezTo>
              <a:cubicBezTo>
                <a:pt x="1902899" y="90988"/>
                <a:pt x="1905590" y="90479"/>
                <a:pt x="1909560" y="114300"/>
              </a:cubicBezTo>
              <a:cubicBezTo>
                <a:pt x="1912365" y="131133"/>
                <a:pt x="1913497" y="148206"/>
                <a:pt x="1915910" y="165100"/>
              </a:cubicBezTo>
              <a:cubicBezTo>
                <a:pt x="1917731" y="177846"/>
                <a:pt x="1920143" y="190500"/>
                <a:pt x="1922260" y="203200"/>
              </a:cubicBezTo>
              <a:cubicBezTo>
                <a:pt x="1921384" y="233846"/>
                <a:pt x="1916206" y="477429"/>
                <a:pt x="1909560" y="546100"/>
              </a:cubicBezTo>
              <a:cubicBezTo>
                <a:pt x="1907080" y="571731"/>
                <a:pt x="1899704" y="596707"/>
                <a:pt x="1896860" y="622300"/>
              </a:cubicBezTo>
              <a:cubicBezTo>
                <a:pt x="1891531" y="670265"/>
                <a:pt x="1885427" y="729000"/>
                <a:pt x="1877810" y="774700"/>
              </a:cubicBezTo>
              <a:cubicBezTo>
                <a:pt x="1874602" y="793949"/>
                <a:pt x="1868501" y="812632"/>
                <a:pt x="1865110" y="831850"/>
              </a:cubicBezTo>
              <a:cubicBezTo>
                <a:pt x="1862144" y="848655"/>
                <a:pt x="1861983" y="865892"/>
                <a:pt x="1858760" y="882650"/>
              </a:cubicBezTo>
              <a:cubicBezTo>
                <a:pt x="1852209" y="916714"/>
                <a:pt x="1832703" y="1002589"/>
                <a:pt x="1820660" y="1047750"/>
              </a:cubicBezTo>
              <a:cubicBezTo>
                <a:pt x="1816690" y="1062639"/>
                <a:pt x="1811930" y="1077311"/>
                <a:pt x="1807960" y="1092200"/>
              </a:cubicBezTo>
              <a:cubicBezTo>
                <a:pt x="1774637" y="1217160"/>
                <a:pt x="1818902" y="1063536"/>
                <a:pt x="1776210" y="1200150"/>
              </a:cubicBezTo>
              <a:cubicBezTo>
                <a:pt x="1771614" y="1214858"/>
                <a:pt x="1769580" y="1230436"/>
                <a:pt x="1763510" y="1244600"/>
              </a:cubicBezTo>
              <a:cubicBezTo>
                <a:pt x="1756788" y="1260285"/>
                <a:pt x="1745327" y="1273586"/>
                <a:pt x="1738110" y="1289050"/>
              </a:cubicBezTo>
              <a:cubicBezTo>
                <a:pt x="1730462" y="1305438"/>
                <a:pt x="1725777" y="1323059"/>
                <a:pt x="1719060" y="1339850"/>
              </a:cubicBezTo>
              <a:cubicBezTo>
                <a:pt x="1713073" y="1354817"/>
                <a:pt x="1705108" y="1369007"/>
                <a:pt x="1700010" y="1384300"/>
              </a:cubicBezTo>
              <a:cubicBezTo>
                <a:pt x="1694490" y="1400859"/>
                <a:pt x="1692830" y="1418541"/>
                <a:pt x="1687310" y="1435100"/>
              </a:cubicBezTo>
              <a:cubicBezTo>
                <a:pt x="1670229" y="1486342"/>
                <a:pt x="1658893" y="1487093"/>
                <a:pt x="1636510" y="1543050"/>
              </a:cubicBezTo>
              <a:cubicBezTo>
                <a:pt x="1632277" y="1553633"/>
                <a:pt x="1628439" y="1564384"/>
                <a:pt x="1623810" y="1574800"/>
              </a:cubicBezTo>
              <a:cubicBezTo>
                <a:pt x="1619965" y="1583450"/>
                <a:pt x="1614626" y="1591411"/>
                <a:pt x="1611110" y="1600200"/>
              </a:cubicBezTo>
              <a:cubicBezTo>
                <a:pt x="1606138" y="1612629"/>
                <a:pt x="1603847" y="1626067"/>
                <a:pt x="1598410" y="1638300"/>
              </a:cubicBezTo>
              <a:cubicBezTo>
                <a:pt x="1595310" y="1645274"/>
                <a:pt x="1589123" y="1650524"/>
                <a:pt x="1585710" y="1657350"/>
              </a:cubicBezTo>
              <a:cubicBezTo>
                <a:pt x="1582717" y="1663337"/>
                <a:pt x="1582611" y="1670549"/>
                <a:pt x="1579360" y="1676400"/>
              </a:cubicBezTo>
              <a:cubicBezTo>
                <a:pt x="1571947" y="1689743"/>
                <a:pt x="1560786" y="1700848"/>
                <a:pt x="1553960" y="1714500"/>
              </a:cubicBezTo>
              <a:cubicBezTo>
                <a:pt x="1549727" y="1722967"/>
                <a:pt x="1546277" y="1731873"/>
                <a:pt x="1541260" y="1739900"/>
              </a:cubicBezTo>
              <a:cubicBezTo>
                <a:pt x="1525081" y="1765787"/>
                <a:pt x="1507393" y="1790700"/>
                <a:pt x="1490460" y="1816100"/>
              </a:cubicBezTo>
              <a:lnTo>
                <a:pt x="1465060" y="1854200"/>
              </a:lnTo>
              <a:cubicBezTo>
                <a:pt x="1456593" y="1866900"/>
                <a:pt x="1447233" y="1879048"/>
                <a:pt x="1439660" y="1892300"/>
              </a:cubicBezTo>
              <a:cubicBezTo>
                <a:pt x="1431193" y="1907117"/>
                <a:pt x="1424499" y="1923098"/>
                <a:pt x="1414260" y="1936750"/>
              </a:cubicBezTo>
              <a:cubicBezTo>
                <a:pt x="1405280" y="1948724"/>
                <a:pt x="1391860" y="1956813"/>
                <a:pt x="1382510" y="1968500"/>
              </a:cubicBezTo>
              <a:cubicBezTo>
                <a:pt x="1374800" y="1978138"/>
                <a:pt x="1370957" y="1990446"/>
                <a:pt x="1363460" y="2000250"/>
              </a:cubicBezTo>
              <a:cubicBezTo>
                <a:pt x="1343376" y="2026514"/>
                <a:pt x="1320979" y="2050927"/>
                <a:pt x="1299960" y="2076450"/>
              </a:cubicBezTo>
              <a:cubicBezTo>
                <a:pt x="1291344" y="2086912"/>
                <a:pt x="1283027" y="2097617"/>
                <a:pt x="1274560" y="2108200"/>
              </a:cubicBezTo>
              <a:cubicBezTo>
                <a:pt x="1266093" y="2118783"/>
                <a:pt x="1258744" y="2130366"/>
                <a:pt x="1249160" y="2139950"/>
              </a:cubicBezTo>
              <a:lnTo>
                <a:pt x="1198360" y="2190750"/>
              </a:lnTo>
              <a:cubicBezTo>
                <a:pt x="1189893" y="2199217"/>
                <a:pt x="1183670" y="2210795"/>
                <a:pt x="1172960" y="2216150"/>
              </a:cubicBezTo>
              <a:cubicBezTo>
                <a:pt x="1164493" y="2220383"/>
                <a:pt x="1155263" y="2223348"/>
                <a:pt x="1147560" y="2228850"/>
              </a:cubicBezTo>
              <a:cubicBezTo>
                <a:pt x="1140252" y="2234070"/>
                <a:pt x="1136360" y="2243539"/>
                <a:pt x="1128510" y="2247900"/>
              </a:cubicBezTo>
              <a:cubicBezTo>
                <a:pt x="1115861" y="2254927"/>
                <a:pt x="1081408" y="2262851"/>
                <a:pt x="1065010" y="2266950"/>
              </a:cubicBezTo>
              <a:cubicBezTo>
                <a:pt x="1008974" y="2304308"/>
                <a:pt x="1098540" y="2247010"/>
                <a:pt x="1007860" y="2292350"/>
              </a:cubicBezTo>
              <a:cubicBezTo>
                <a:pt x="974654" y="2308953"/>
                <a:pt x="991643" y="2302754"/>
                <a:pt x="957060" y="2311400"/>
              </a:cubicBezTo>
              <a:cubicBezTo>
                <a:pt x="853879" y="2307715"/>
                <a:pt x="786159" y="2307409"/>
                <a:pt x="690360" y="2298700"/>
              </a:cubicBezTo>
              <a:cubicBezTo>
                <a:pt x="603672" y="2290819"/>
                <a:pt x="675108" y="2295840"/>
                <a:pt x="588760" y="2279650"/>
              </a:cubicBezTo>
              <a:cubicBezTo>
                <a:pt x="571987" y="2276505"/>
                <a:pt x="554765" y="2276266"/>
                <a:pt x="537960" y="2273300"/>
              </a:cubicBezTo>
              <a:cubicBezTo>
                <a:pt x="518742" y="2269909"/>
                <a:pt x="499990" y="2264196"/>
                <a:pt x="480810" y="2260600"/>
              </a:cubicBezTo>
              <a:cubicBezTo>
                <a:pt x="466099" y="2257842"/>
                <a:pt x="451153" y="2256526"/>
                <a:pt x="436360" y="2254250"/>
              </a:cubicBezTo>
              <a:cubicBezTo>
                <a:pt x="423635" y="2252292"/>
                <a:pt x="410960" y="2250017"/>
                <a:pt x="398260" y="2247900"/>
              </a:cubicBezTo>
              <a:cubicBezTo>
                <a:pt x="370743" y="2250017"/>
                <a:pt x="343095" y="2250827"/>
                <a:pt x="315710" y="2254250"/>
              </a:cubicBezTo>
              <a:cubicBezTo>
                <a:pt x="309068" y="2255080"/>
                <a:pt x="303154" y="2258977"/>
                <a:pt x="296660" y="2260600"/>
              </a:cubicBezTo>
              <a:cubicBezTo>
                <a:pt x="286189" y="2263218"/>
                <a:pt x="275446" y="2264609"/>
                <a:pt x="264910" y="2266950"/>
              </a:cubicBezTo>
              <a:cubicBezTo>
                <a:pt x="256391" y="2268843"/>
                <a:pt x="248068" y="2271588"/>
                <a:pt x="239510" y="2273300"/>
              </a:cubicBezTo>
              <a:cubicBezTo>
                <a:pt x="191879" y="2282826"/>
                <a:pt x="176326" y="2281580"/>
                <a:pt x="118860" y="2286000"/>
              </a:cubicBezTo>
              <a:cubicBezTo>
                <a:pt x="108277" y="2290233"/>
                <a:pt x="97783" y="2294698"/>
                <a:pt x="87110" y="2298700"/>
              </a:cubicBezTo>
              <a:cubicBezTo>
                <a:pt x="63753" y="2307459"/>
                <a:pt x="67438" y="2302883"/>
                <a:pt x="42660" y="2317750"/>
              </a:cubicBezTo>
              <a:cubicBezTo>
                <a:pt x="40093" y="2319290"/>
                <a:pt x="22552" y="2339975"/>
                <a:pt x="17260" y="2317750"/>
              </a:cubicBezTo>
              <a:close/>
            </a:path>
          </a:pathLst>
        </a:custGeom>
        <a:noFill/>
        <a:ln w="28575"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10</xdr:col>
      <xdr:colOff>190500</xdr:colOff>
      <xdr:row>5</xdr:row>
      <xdr:rowOff>57150</xdr:rowOff>
    </xdr:from>
    <xdr:to>
      <xdr:col>14</xdr:col>
      <xdr:colOff>184150</xdr:colOff>
      <xdr:row>10</xdr:row>
      <xdr:rowOff>139700</xdr:rowOff>
    </xdr:to>
    <xdr:sp macro="" textlink="">
      <xdr:nvSpPr>
        <xdr:cNvPr id="8" name="Speech Bubble: Rectangle with Corners Rounded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/>
      </xdr:nvSpPr>
      <xdr:spPr>
        <a:xfrm>
          <a:off x="6286500" y="977900"/>
          <a:ext cx="2432050" cy="1003300"/>
        </a:xfrm>
        <a:prstGeom prst="wedgeRoundRectCallout">
          <a:avLst>
            <a:gd name="adj1" fmla="val -18201"/>
            <a:gd name="adj2" fmla="val 123839"/>
            <a:gd name="adj3" fmla="val 16667"/>
          </a:avLst>
        </a:prstGeom>
        <a:solidFill>
          <a:srgbClr val="255593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lang="en-US" sz="1100"/>
            <a:t>NOTE: These are not efficient inventory portfolios because they have excessive cost for the chance flying the desired missions  </a:t>
          </a:r>
        </a:p>
      </xdr:txBody>
    </xdr:sp>
    <xdr:clientData/>
  </xdr:twoCellAnchor>
  <xdr:twoCellAnchor>
    <xdr:from>
      <xdr:col>0</xdr:col>
      <xdr:colOff>82550</xdr:colOff>
      <xdr:row>16</xdr:row>
      <xdr:rowOff>0</xdr:rowOff>
    </xdr:from>
    <xdr:to>
      <xdr:col>3</xdr:col>
      <xdr:colOff>222250</xdr:colOff>
      <xdr:row>18</xdr:row>
      <xdr:rowOff>146050</xdr:rowOff>
    </xdr:to>
    <xdr:sp macro="" textlink="">
      <xdr:nvSpPr>
        <xdr:cNvPr id="9" name="Speech Bubble: Rectangle with Corners Rounded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/>
      </xdr:nvSpPr>
      <xdr:spPr>
        <a:xfrm>
          <a:off x="82550" y="2946400"/>
          <a:ext cx="1968500" cy="514350"/>
        </a:xfrm>
        <a:prstGeom prst="wedgeRoundRectCallout">
          <a:avLst>
            <a:gd name="adj1" fmla="val 64251"/>
            <a:gd name="adj2" fmla="val -57191"/>
            <a:gd name="adj3" fmla="val 16667"/>
          </a:avLst>
        </a:prstGeom>
        <a:solidFill>
          <a:srgbClr val="255593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lang="en-US" sz="1100"/>
            <a:t>4. Specify given portfolio here to</a:t>
          </a:r>
          <a:r>
            <a:rPr lang="en-US" sz="1100" baseline="0"/>
            <a:t> the associated inventory.</a:t>
          </a:r>
          <a:endParaRPr lang="en-US" sz="1100"/>
        </a:p>
      </xdr:txBody>
    </xdr:sp>
    <xdr:clientData/>
  </xdr:twoCellAnchor>
  <xdr:twoCellAnchor editAs="oneCell">
    <xdr:from>
      <xdr:col>11</xdr:col>
      <xdr:colOff>254000</xdr:colOff>
      <xdr:row>32</xdr:row>
      <xdr:rowOff>238122</xdr:rowOff>
    </xdr:from>
    <xdr:to>
      <xdr:col>14</xdr:col>
      <xdr:colOff>303849</xdr:colOff>
      <xdr:row>36</xdr:row>
      <xdr:rowOff>138109</xdr:rowOff>
    </xdr:to>
    <xdr:pic>
      <xdr:nvPicPr>
        <xdr:cNvPr id="3" name="Picture 2" descr="Logo, company name&#10;&#10;Description automatically generated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2900" y="6346822"/>
          <a:ext cx="1878648" cy="687387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33</xdr:row>
      <xdr:rowOff>31744</xdr:rowOff>
    </xdr:from>
    <xdr:to>
      <xdr:col>9</xdr:col>
      <xdr:colOff>162877</xdr:colOff>
      <xdr:row>37</xdr:row>
      <xdr:rowOff>629</xdr:rowOff>
    </xdr:to>
    <xdr:pic>
      <xdr:nvPicPr>
        <xdr:cNvPr id="10" name="Picture 9" descr="Graphical user interface, text, application&#10;&#10;Description automatically generated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8825" y="6375394"/>
          <a:ext cx="1944053" cy="705485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184150</xdr:colOff>
      <xdr:row>0</xdr:row>
      <xdr:rowOff>76200</xdr:rowOff>
    </xdr:from>
    <xdr:to>
      <xdr:col>13</xdr:col>
      <xdr:colOff>38100</xdr:colOff>
      <xdr:row>26</xdr:row>
      <xdr:rowOff>38100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13</xdr:col>
      <xdr:colOff>101600</xdr:colOff>
      <xdr:row>21</xdr:row>
      <xdr:rowOff>12700</xdr:rowOff>
    </xdr:from>
    <xdr:to>
      <xdr:col>15</xdr:col>
      <xdr:colOff>421164</xdr:colOff>
      <xdr:row>24</xdr:row>
      <xdr:rowOff>402</xdr:rowOff>
    </xdr:to>
    <xdr:pic>
      <xdr:nvPicPr>
        <xdr:cNvPr id="3" name="PM Logo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83500" y="3879850"/>
          <a:ext cx="1538764" cy="540152"/>
        </a:xfrm>
        <a:prstGeom prst="rect">
          <a:avLst/>
        </a:prstGeom>
      </xdr:spPr>
    </xdr:pic>
    <xdr:clientData/>
  </xdr:twoCellAnchor>
  <xdr:twoCellAnchor editAs="oneCell">
    <xdr:from>
      <xdr:col>13</xdr:col>
      <xdr:colOff>254000</xdr:colOff>
      <xdr:row>0</xdr:row>
      <xdr:rowOff>82550</xdr:rowOff>
    </xdr:from>
    <xdr:to>
      <xdr:col>19</xdr:col>
      <xdr:colOff>54264</xdr:colOff>
      <xdr:row>13</xdr:row>
      <xdr:rowOff>167907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835900" y="82550"/>
          <a:ext cx="3457864" cy="247930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222250</xdr:colOff>
          <xdr:row>1</xdr:row>
          <xdr:rowOff>88900</xdr:rowOff>
        </xdr:from>
        <xdr:to>
          <xdr:col>9</xdr:col>
          <xdr:colOff>495300</xdr:colOff>
          <xdr:row>2</xdr:row>
          <xdr:rowOff>0</xdr:rowOff>
        </xdr:to>
        <xdr:sp macro="" textlink="">
          <xdr:nvSpPr>
            <xdr:cNvPr id="9217" name="Button 1" hidden="1">
              <a:extLst>
                <a:ext uri="{63B3BB69-23CF-44E3-9099-C40C66FF867C}">
                  <a14:compatExt spid="_x0000_s9217"/>
                </a:ext>
                <a:ext uri="{FF2B5EF4-FFF2-40B4-BE49-F238E27FC236}">
                  <a16:creationId xmlns:a16="http://schemas.microsoft.com/office/drawing/2014/main" id="{00000000-0008-0000-0200-000001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50292" rIns="45720" bIns="50292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Apply Ctl Data and Activate Charts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88900</xdr:colOff>
          <xdr:row>3</xdr:row>
          <xdr:rowOff>95250</xdr:rowOff>
        </xdr:from>
        <xdr:to>
          <xdr:col>9</xdr:col>
          <xdr:colOff>374650</xdr:colOff>
          <xdr:row>5</xdr:row>
          <xdr:rowOff>50800</xdr:rowOff>
        </xdr:to>
        <xdr:sp macro="" textlink="">
          <xdr:nvSpPr>
            <xdr:cNvPr id="9218" name="Button 2" hidden="1">
              <a:extLst>
                <a:ext uri="{63B3BB69-23CF-44E3-9099-C40C66FF867C}">
                  <a14:compatExt spid="_x0000_s9218"/>
                </a:ext>
                <a:ext uri="{FF2B5EF4-FFF2-40B4-BE49-F238E27FC236}">
                  <a16:creationId xmlns:a16="http://schemas.microsoft.com/office/drawing/2014/main" id="{00000000-0008-0000-0200-000002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36576" rIns="36576" bIns="36576" anchor="ctr" upright="1"/>
            <a:lstStyle/>
            <a:p>
              <a:pPr algn="ctr" rtl="0">
                <a:defRPr sz="1000"/>
              </a:pPr>
              <a:r>
                <a:rPr lang="en-US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Turn Off Click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165100</xdr:colOff>
          <xdr:row>6</xdr:row>
          <xdr:rowOff>127000</xdr:rowOff>
        </xdr:from>
        <xdr:to>
          <xdr:col>8</xdr:col>
          <xdr:colOff>95250</xdr:colOff>
          <xdr:row>7</xdr:row>
          <xdr:rowOff>95250</xdr:rowOff>
        </xdr:to>
        <xdr:sp macro="" textlink="">
          <xdr:nvSpPr>
            <xdr:cNvPr id="9219" name="Button 3" hidden="1">
              <a:extLst>
                <a:ext uri="{63B3BB69-23CF-44E3-9099-C40C66FF867C}">
                  <a14:compatExt spid="_x0000_s9219"/>
                </a:ext>
                <a:ext uri="{FF2B5EF4-FFF2-40B4-BE49-F238E27FC236}">
                  <a16:creationId xmlns:a16="http://schemas.microsoft.com/office/drawing/2014/main" id="{00000000-0008-0000-0200-000003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36576" rIns="36576" bIns="36576" anchor="ctr" upright="1"/>
            <a:lstStyle/>
            <a:p>
              <a:pPr algn="ctr" rtl="0">
                <a:defRPr sz="1000"/>
              </a:pPr>
              <a:r>
                <a:rPr lang="en-US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Fix Click</a:t>
              </a:r>
            </a:p>
          </xdr:txBody>
        </xdr:sp>
        <xdr:clientData fPrintsWithSheet="0"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0</xdr:rowOff>
    </xdr:from>
    <xdr:to>
      <xdr:col>3</xdr:col>
      <xdr:colOff>338614</xdr:colOff>
      <xdr:row>0</xdr:row>
      <xdr:rowOff>540152</xdr:rowOff>
    </xdr:to>
    <xdr:pic>
      <xdr:nvPicPr>
        <xdr:cNvPr id="2" name="PM Log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28650" y="0"/>
          <a:ext cx="1538764" cy="54015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s://www.probabilitymanagement.org/readiness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Relationship Id="rId6" Type="http://schemas.openxmlformats.org/officeDocument/2006/relationships/ctrlProp" Target="../ctrlProps/ctrlProp3.xml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2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5005C8-1228-472F-B638-4F1956733B43}">
  <dimension ref="B31:L33"/>
  <sheetViews>
    <sheetView zoomScale="80" zoomScaleNormal="80" workbookViewId="0">
      <selection activeCell="C35" sqref="C35"/>
    </sheetView>
  </sheetViews>
  <sheetFormatPr defaultRowHeight="14.5" x14ac:dyDescent="0.35"/>
  <cols>
    <col min="1" max="16384" width="8.7265625" style="25"/>
  </cols>
  <sheetData>
    <row r="31" spans="2:2" x14ac:dyDescent="0.35">
      <c r="B31" s="25" t="s">
        <v>116</v>
      </c>
    </row>
    <row r="33" spans="2:12" ht="18.5" x14ac:dyDescent="0.45">
      <c r="B33" s="51" t="s">
        <v>120</v>
      </c>
      <c r="G33" s="52" t="s">
        <v>117</v>
      </c>
      <c r="K33" s="51" t="s">
        <v>118</v>
      </c>
      <c r="L33" s="52" t="s">
        <v>119</v>
      </c>
    </row>
  </sheetData>
  <hyperlinks>
    <hyperlink ref="G33" r:id="rId1" xr:uid="{7CBB9E09-4F81-45E8-9E25-2D2ACAC85C10}"/>
  </hyperlinks>
  <pageMargins left="0.7" right="0.7" top="0.75" bottom="0.75" header="0.3" footer="0.3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077775-0A05-4571-9792-62FF2DDC2688}">
  <sheetPr codeName="Sheet1"/>
  <dimension ref="A1:V27"/>
  <sheetViews>
    <sheetView tabSelected="1" topLeftCell="C1" zoomScale="110" zoomScaleNormal="110" workbookViewId="0">
      <selection activeCell="N25" sqref="N25"/>
    </sheetView>
  </sheetViews>
  <sheetFormatPr defaultColWidth="8.7265625" defaultRowHeight="14.5" x14ac:dyDescent="0.35"/>
  <cols>
    <col min="1" max="3" width="8.7265625" style="25"/>
    <col min="4" max="4" width="3.81640625" style="25" customWidth="1"/>
    <col min="5" max="16384" width="8.7265625" style="25"/>
  </cols>
  <sheetData>
    <row r="1" spans="1:22" x14ac:dyDescent="0.35">
      <c r="C1" s="25" t="s">
        <v>14</v>
      </c>
      <c r="U1" s="25">
        <v>1</v>
      </c>
      <c r="V1" s="25">
        <f>A11</f>
        <v>22</v>
      </c>
    </row>
    <row r="2" spans="1:22" x14ac:dyDescent="0.35">
      <c r="B2" s="26" t="s">
        <v>18</v>
      </c>
      <c r="C2" s="25" t="s">
        <v>15</v>
      </c>
      <c r="U2" s="25">
        <v>2</v>
      </c>
    </row>
    <row r="3" spans="1:22" x14ac:dyDescent="0.35">
      <c r="A3" s="25" t="s">
        <v>0</v>
      </c>
      <c r="B3" s="27">
        <v>100</v>
      </c>
      <c r="C3" s="28">
        <v>0.05</v>
      </c>
      <c r="U3" s="25">
        <v>3</v>
      </c>
    </row>
    <row r="4" spans="1:22" x14ac:dyDescent="0.35">
      <c r="A4" s="25" t="s">
        <v>1</v>
      </c>
      <c r="B4" s="27">
        <v>42</v>
      </c>
      <c r="C4" s="28">
        <v>0.1</v>
      </c>
      <c r="U4" s="25">
        <v>4</v>
      </c>
    </row>
    <row r="5" spans="1:22" x14ac:dyDescent="0.35">
      <c r="A5" s="25" t="s">
        <v>2</v>
      </c>
      <c r="B5" s="27">
        <v>65</v>
      </c>
      <c r="C5" s="28">
        <v>0.15</v>
      </c>
      <c r="U5" s="25">
        <v>5</v>
      </c>
    </row>
    <row r="6" spans="1:22" x14ac:dyDescent="0.35">
      <c r="U6" s="25">
        <v>6</v>
      </c>
    </row>
    <row r="7" spans="1:22" x14ac:dyDescent="0.35">
      <c r="C7" s="25" t="s">
        <v>61</v>
      </c>
      <c r="U7" s="25">
        <v>7</v>
      </c>
    </row>
    <row r="8" spans="1:22" x14ac:dyDescent="0.35">
      <c r="C8" s="29">
        <v>10</v>
      </c>
      <c r="U8" s="25">
        <v>8</v>
      </c>
    </row>
    <row r="9" spans="1:22" x14ac:dyDescent="0.35">
      <c r="U9" s="25">
        <v>9</v>
      </c>
    </row>
    <row r="10" spans="1:22" x14ac:dyDescent="0.35">
      <c r="A10" s="25" t="s">
        <v>24</v>
      </c>
      <c r="C10" s="25" t="s">
        <v>16</v>
      </c>
      <c r="U10" s="25">
        <v>10</v>
      </c>
    </row>
    <row r="11" spans="1:22" x14ac:dyDescent="0.35">
      <c r="A11" s="29">
        <v>22</v>
      </c>
      <c r="B11" s="30" t="s">
        <v>62</v>
      </c>
      <c r="C11" s="26" cm="1">
        <f t="array" ref="C11">INDEX(Sheet1!E13:AE13,Dashboard!$V$1)</f>
        <v>1</v>
      </c>
      <c r="U11" s="25">
        <v>11</v>
      </c>
    </row>
    <row r="12" spans="1:22" x14ac:dyDescent="0.35">
      <c r="A12" s="25" t="s">
        <v>75</v>
      </c>
      <c r="B12" s="30" t="s">
        <v>63</v>
      </c>
      <c r="C12" s="26" cm="1">
        <f t="array" ref="C12">INDEX(Sheet1!E14:AE14,Dashboard!$V$1)</f>
        <v>2</v>
      </c>
      <c r="U12" s="25">
        <v>12</v>
      </c>
    </row>
    <row r="13" spans="1:22" x14ac:dyDescent="0.35">
      <c r="B13" s="30" t="s">
        <v>64</v>
      </c>
      <c r="C13" s="26" cm="1">
        <f t="array" ref="C13">INDEX(Sheet1!E15:AE15,Dashboard!$V$1)</f>
        <v>3</v>
      </c>
      <c r="U13" s="25">
        <v>13</v>
      </c>
    </row>
    <row r="14" spans="1:22" x14ac:dyDescent="0.35">
      <c r="U14" s="25">
        <v>14</v>
      </c>
    </row>
    <row r="15" spans="1:22" x14ac:dyDescent="0.35">
      <c r="B15" s="25" t="s">
        <v>18</v>
      </c>
      <c r="C15" s="6" cm="1">
        <f t="array" ref="C15">INDEX(Sheet1!E16:AE16,Dashboard!$V$1)</f>
        <v>379</v>
      </c>
      <c r="U15" s="25">
        <v>15</v>
      </c>
    </row>
    <row r="16" spans="1:22" x14ac:dyDescent="0.35">
      <c r="U16" s="25">
        <v>16</v>
      </c>
    </row>
    <row r="17" spans="2:21" x14ac:dyDescent="0.35">
      <c r="U17" s="25">
        <v>17</v>
      </c>
    </row>
    <row r="18" spans="2:21" x14ac:dyDescent="0.35">
      <c r="U18" s="25">
        <v>18</v>
      </c>
    </row>
    <row r="19" spans="2:21" x14ac:dyDescent="0.35">
      <c r="U19" s="25">
        <v>19</v>
      </c>
    </row>
    <row r="20" spans="2:21" x14ac:dyDescent="0.35">
      <c r="U20" s="25">
        <v>20</v>
      </c>
    </row>
    <row r="21" spans="2:21" x14ac:dyDescent="0.35">
      <c r="U21" s="25">
        <v>21</v>
      </c>
    </row>
    <row r="22" spans="2:21" x14ac:dyDescent="0.35">
      <c r="B22" s="31" t="s">
        <v>65</v>
      </c>
      <c r="C22" s="32"/>
      <c r="U22" s="25">
        <v>22</v>
      </c>
    </row>
    <row r="23" spans="2:21" x14ac:dyDescent="0.35">
      <c r="U23" s="25">
        <v>23</v>
      </c>
    </row>
    <row r="24" spans="2:21" x14ac:dyDescent="0.35">
      <c r="U24" s="25">
        <v>24</v>
      </c>
    </row>
    <row r="25" spans="2:21" x14ac:dyDescent="0.35">
      <c r="N25" s="25" t="s">
        <v>76</v>
      </c>
      <c r="U25" s="25">
        <v>25</v>
      </c>
    </row>
    <row r="26" spans="2:21" x14ac:dyDescent="0.35">
      <c r="N26" s="25" t="s">
        <v>115</v>
      </c>
      <c r="U26" s="25">
        <v>26</v>
      </c>
    </row>
    <row r="27" spans="2:21" x14ac:dyDescent="0.35">
      <c r="U27" s="25">
        <v>27</v>
      </c>
    </row>
  </sheetData>
  <phoneticPr fontId="2" type="noConversion"/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E4E6DB-9941-47AE-B3F9-A3B4257F76CA}">
  <sheetPr codeName="Sheet5"/>
  <dimension ref="B1:F29"/>
  <sheetViews>
    <sheetView zoomScale="70" zoomScaleNormal="70" workbookViewId="0">
      <selection activeCell="J10" sqref="J10"/>
    </sheetView>
  </sheetViews>
  <sheetFormatPr defaultColWidth="9.1796875" defaultRowHeight="21" x14ac:dyDescent="0.5"/>
  <cols>
    <col min="1" max="1" width="9.1796875" style="34"/>
    <col min="2" max="6" width="33.7265625" style="34" customWidth="1"/>
    <col min="7" max="16384" width="9.1796875" style="34"/>
  </cols>
  <sheetData>
    <row r="1" spans="2:6" ht="21.5" thickBot="1" x14ac:dyDescent="0.55000000000000004">
      <c r="B1" s="33"/>
      <c r="C1" s="33"/>
      <c r="D1" s="33"/>
      <c r="E1" s="33"/>
      <c r="F1" s="33"/>
    </row>
    <row r="2" spans="2:6" ht="66" customHeight="1" thickTop="1" thickBot="1" x14ac:dyDescent="0.55000000000000004">
      <c r="B2" s="35" t="s">
        <v>66</v>
      </c>
      <c r="C2" s="36" t="s">
        <v>67</v>
      </c>
      <c r="D2" s="36" t="s">
        <v>68</v>
      </c>
      <c r="E2" s="36" t="s">
        <v>69</v>
      </c>
      <c r="F2" s="37" t="s">
        <v>70</v>
      </c>
    </row>
    <row r="3" spans="2:6" ht="22" thickTop="1" thickBot="1" x14ac:dyDescent="0.55000000000000004">
      <c r="B3" s="38" t="s">
        <v>71</v>
      </c>
      <c r="C3" s="39" t="s">
        <v>74</v>
      </c>
      <c r="D3" s="39" t="s">
        <v>72</v>
      </c>
      <c r="E3" s="40" t="s">
        <v>73</v>
      </c>
      <c r="F3" s="41"/>
    </row>
    <row r="4" spans="2:6" ht="22" thickTop="1" thickBot="1" x14ac:dyDescent="0.55000000000000004">
      <c r="B4" s="38"/>
      <c r="C4" s="39"/>
      <c r="D4" s="39"/>
      <c r="E4" s="40"/>
      <c r="F4" s="42"/>
    </row>
    <row r="5" spans="2:6" ht="21.5" thickTop="1" x14ac:dyDescent="0.5">
      <c r="B5" s="38"/>
      <c r="C5" s="39"/>
      <c r="D5" s="39"/>
      <c r="E5" s="40"/>
      <c r="F5" s="42"/>
    </row>
    <row r="6" spans="2:6" x14ac:dyDescent="0.5">
      <c r="B6" s="43"/>
      <c r="C6" s="44"/>
      <c r="D6" s="44"/>
      <c r="E6" s="44"/>
      <c r="F6" s="42"/>
    </row>
    <row r="7" spans="2:6" x14ac:dyDescent="0.5">
      <c r="B7" s="43"/>
      <c r="C7" s="44"/>
      <c r="D7" s="44"/>
      <c r="E7" s="44"/>
      <c r="F7" s="42"/>
    </row>
    <row r="8" spans="2:6" x14ac:dyDescent="0.5">
      <c r="B8" s="43"/>
      <c r="C8" s="44"/>
      <c r="D8" s="44"/>
      <c r="E8" s="44"/>
      <c r="F8" s="42"/>
    </row>
    <row r="9" spans="2:6" x14ac:dyDescent="0.5">
      <c r="B9" s="43"/>
      <c r="C9" s="44"/>
      <c r="D9" s="44"/>
      <c r="E9" s="44"/>
      <c r="F9" s="42"/>
    </row>
    <row r="10" spans="2:6" x14ac:dyDescent="0.5">
      <c r="B10" s="43"/>
      <c r="C10" s="44"/>
      <c r="D10" s="44"/>
      <c r="E10" s="44"/>
      <c r="F10" s="42"/>
    </row>
    <row r="11" spans="2:6" x14ac:dyDescent="0.5">
      <c r="B11" s="43"/>
      <c r="C11" s="44"/>
      <c r="D11" s="44"/>
      <c r="E11" s="44"/>
      <c r="F11" s="42"/>
    </row>
    <row r="12" spans="2:6" x14ac:dyDescent="0.5">
      <c r="B12" s="43"/>
      <c r="C12" s="44"/>
      <c r="D12" s="44"/>
      <c r="E12" s="44"/>
      <c r="F12" s="42"/>
    </row>
    <row r="13" spans="2:6" x14ac:dyDescent="0.5">
      <c r="B13" s="43"/>
      <c r="C13" s="44"/>
      <c r="D13" s="44"/>
      <c r="E13" s="44"/>
      <c r="F13" s="42"/>
    </row>
    <row r="14" spans="2:6" x14ac:dyDescent="0.5">
      <c r="B14" s="43"/>
      <c r="C14" s="44"/>
      <c r="D14" s="44"/>
      <c r="E14" s="44"/>
      <c r="F14" s="42"/>
    </row>
    <row r="15" spans="2:6" x14ac:dyDescent="0.5">
      <c r="B15" s="43"/>
      <c r="C15" s="44"/>
      <c r="D15" s="44"/>
      <c r="E15" s="44"/>
      <c r="F15" s="42"/>
    </row>
    <row r="16" spans="2:6" x14ac:dyDescent="0.5">
      <c r="B16" s="43"/>
      <c r="C16" s="44"/>
      <c r="D16" s="44"/>
      <c r="E16" s="44"/>
      <c r="F16" s="42"/>
    </row>
    <row r="17" spans="2:6" x14ac:dyDescent="0.5">
      <c r="B17" s="43"/>
      <c r="C17" s="44"/>
      <c r="D17" s="44"/>
      <c r="E17" s="44"/>
      <c r="F17" s="42"/>
    </row>
    <row r="18" spans="2:6" x14ac:dyDescent="0.5">
      <c r="B18" s="43"/>
      <c r="C18" s="44"/>
      <c r="D18" s="44"/>
      <c r="E18" s="44"/>
      <c r="F18" s="42"/>
    </row>
    <row r="19" spans="2:6" x14ac:dyDescent="0.5">
      <c r="B19" s="43"/>
      <c r="C19" s="44"/>
      <c r="D19" s="44"/>
      <c r="E19" s="44"/>
      <c r="F19" s="42"/>
    </row>
    <row r="20" spans="2:6" x14ac:dyDescent="0.5">
      <c r="B20" s="43"/>
      <c r="C20" s="44"/>
      <c r="D20" s="44"/>
      <c r="E20" s="44"/>
      <c r="F20" s="42"/>
    </row>
    <row r="21" spans="2:6" x14ac:dyDescent="0.5">
      <c r="B21" s="43"/>
      <c r="C21" s="44"/>
      <c r="D21" s="44"/>
      <c r="E21" s="44"/>
      <c r="F21" s="42"/>
    </row>
    <row r="22" spans="2:6" x14ac:dyDescent="0.5">
      <c r="B22" s="43"/>
      <c r="C22" s="44"/>
      <c r="D22" s="44"/>
      <c r="E22" s="44"/>
      <c r="F22" s="42"/>
    </row>
    <row r="23" spans="2:6" x14ac:dyDescent="0.5">
      <c r="B23" s="43"/>
      <c r="C23" s="44"/>
      <c r="D23" s="44"/>
      <c r="E23" s="44"/>
      <c r="F23" s="42"/>
    </row>
    <row r="24" spans="2:6" x14ac:dyDescent="0.5">
      <c r="B24" s="43"/>
      <c r="C24" s="44"/>
      <c r="D24" s="44"/>
      <c r="E24" s="44"/>
      <c r="F24" s="42"/>
    </row>
    <row r="25" spans="2:6" x14ac:dyDescent="0.5">
      <c r="B25" s="43"/>
      <c r="C25" s="44"/>
      <c r="D25" s="44"/>
      <c r="E25" s="44"/>
      <c r="F25" s="42"/>
    </row>
    <row r="26" spans="2:6" x14ac:dyDescent="0.5">
      <c r="B26" s="43"/>
      <c r="C26" s="44"/>
      <c r="D26" s="44"/>
      <c r="E26" s="44"/>
      <c r="F26" s="42"/>
    </row>
    <row r="27" spans="2:6" x14ac:dyDescent="0.5">
      <c r="B27" s="43"/>
      <c r="C27" s="44"/>
      <c r="D27" s="44"/>
      <c r="E27" s="44"/>
      <c r="F27" s="42"/>
    </row>
    <row r="28" spans="2:6" x14ac:dyDescent="0.5">
      <c r="B28" s="43"/>
      <c r="C28" s="44"/>
      <c r="D28" s="44"/>
      <c r="E28" s="44"/>
      <c r="F28" s="42"/>
    </row>
    <row r="29" spans="2:6" x14ac:dyDescent="0.5">
      <c r="B29" s="43"/>
      <c r="C29" s="44"/>
      <c r="D29" s="44"/>
      <c r="E29" s="44"/>
      <c r="F29" s="42"/>
    </row>
  </sheetData>
  <pageMargins left="0.7" right="0.7" top="0.75" bottom="0.75" header="0.3" footer="0.3"/>
  <pageSetup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9217" r:id="rId4" name="Button 1">
              <controlPr defaultSize="0" print="0" autoFill="0" autoPict="0" macro="[0]!ApplyDataAndActivateCharts">
                <anchor moveWithCells="1">
                  <from>
                    <xdr:col>6</xdr:col>
                    <xdr:colOff>222250</xdr:colOff>
                    <xdr:row>1</xdr:row>
                    <xdr:rowOff>88900</xdr:rowOff>
                  </from>
                  <to>
                    <xdr:col>9</xdr:col>
                    <xdr:colOff>495300</xdr:colOff>
                    <xdr:row>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18" r:id="rId5" name="Button 2">
              <controlPr defaultSize="0" print="0" autoFill="0" autoPict="0" macro="[0]!AppEventsOff">
                <anchor moveWithCells="1">
                  <from>
                    <xdr:col>7</xdr:col>
                    <xdr:colOff>88900</xdr:colOff>
                    <xdr:row>3</xdr:row>
                    <xdr:rowOff>95250</xdr:rowOff>
                  </from>
                  <to>
                    <xdr:col>9</xdr:col>
                    <xdr:colOff>374650</xdr:colOff>
                    <xdr:row>5</xdr:row>
                    <xdr:rowOff>50800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19" r:id="rId6" name="Button 3">
              <controlPr defaultSize="0" print="0" autoFill="0" autoPict="0" macro="[0]!FixMe">
                <anchor moveWithCells="1">
                  <from>
                    <xdr:col>7</xdr:col>
                    <xdr:colOff>165100</xdr:colOff>
                    <xdr:row>6</xdr:row>
                    <xdr:rowOff>127000</xdr:rowOff>
                  </from>
                  <to>
                    <xdr:col>8</xdr:col>
                    <xdr:colOff>95250</xdr:colOff>
                    <xdr:row>7</xdr:row>
                    <xdr:rowOff>95250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C273BA-68A8-4A72-8CD1-9EA90938ED16}">
  <sheetPr codeName="Sheet2"/>
  <dimension ref="A1:BP28"/>
  <sheetViews>
    <sheetView workbookViewId="0">
      <selection activeCell="A11" sqref="A11"/>
    </sheetView>
  </sheetViews>
  <sheetFormatPr defaultRowHeight="14.5" x14ac:dyDescent="0.35"/>
  <cols>
    <col min="3" max="3" width="12.54296875" customWidth="1"/>
    <col min="4" max="4" width="10.1796875" customWidth="1"/>
  </cols>
  <sheetData>
    <row r="1" spans="1:68" x14ac:dyDescent="0.35">
      <c r="A1" t="s">
        <v>19</v>
      </c>
      <c r="C1" t="s">
        <v>14</v>
      </c>
      <c r="D1" t="s">
        <v>13</v>
      </c>
      <c r="E1" t="s">
        <v>17</v>
      </c>
      <c r="F1" t="s">
        <v>3</v>
      </c>
      <c r="G1" t="s">
        <v>4</v>
      </c>
      <c r="H1" t="s">
        <v>5</v>
      </c>
      <c r="I1" t="s">
        <v>6</v>
      </c>
      <c r="J1" t="s">
        <v>7</v>
      </c>
      <c r="K1" t="s">
        <v>8</v>
      </c>
      <c r="L1" t="s">
        <v>9</v>
      </c>
      <c r="M1" t="s">
        <v>10</v>
      </c>
      <c r="N1" t="s">
        <v>11</v>
      </c>
      <c r="O1" t="s">
        <v>12</v>
      </c>
      <c r="P1" t="s">
        <v>26</v>
      </c>
      <c r="Q1" t="s">
        <v>27</v>
      </c>
      <c r="R1" t="s">
        <v>28</v>
      </c>
      <c r="S1" t="s">
        <v>29</v>
      </c>
      <c r="T1" t="s">
        <v>30</v>
      </c>
    </row>
    <row r="2" spans="1:68" x14ac:dyDescent="0.35">
      <c r="A2">
        <v>123</v>
      </c>
      <c r="B2" t="s">
        <v>18</v>
      </c>
      <c r="C2" t="s">
        <v>15</v>
      </c>
      <c r="D2" t="s">
        <v>16</v>
      </c>
      <c r="E2">
        <v>0</v>
      </c>
      <c r="F2">
        <v>1</v>
      </c>
      <c r="G2">
        <v>2</v>
      </c>
      <c r="H2">
        <v>3</v>
      </c>
      <c r="I2">
        <v>4</v>
      </c>
      <c r="J2">
        <v>5</v>
      </c>
      <c r="K2">
        <v>6</v>
      </c>
      <c r="L2">
        <v>7</v>
      </c>
      <c r="M2">
        <v>8</v>
      </c>
      <c r="N2">
        <v>9</v>
      </c>
      <c r="O2">
        <v>10</v>
      </c>
      <c r="P2">
        <v>11</v>
      </c>
      <c r="Q2">
        <v>12</v>
      </c>
      <c r="R2">
        <v>13</v>
      </c>
      <c r="S2">
        <v>14</v>
      </c>
      <c r="T2">
        <v>15</v>
      </c>
    </row>
    <row r="3" spans="1:68" x14ac:dyDescent="0.35">
      <c r="A3" t="s">
        <v>0</v>
      </c>
      <c r="B3" s="6">
        <f>Dashboard!B3</f>
        <v>100</v>
      </c>
      <c r="C3" s="1">
        <f>Dashboard!C3</f>
        <v>0.05</v>
      </c>
      <c r="D3" cm="1">
        <f t="array" ref="D3">INDEX(E13:BP13,$C$11)</f>
        <v>3</v>
      </c>
      <c r="E3">
        <f t="shared" ref="E3:O3" si="0">IF(E24&gt;$C3, D3,D3-1)</f>
        <v>3</v>
      </c>
      <c r="F3">
        <f t="shared" si="0"/>
        <v>3</v>
      </c>
      <c r="G3">
        <f t="shared" si="0"/>
        <v>3</v>
      </c>
      <c r="H3">
        <f t="shared" si="0"/>
        <v>3</v>
      </c>
      <c r="I3">
        <f t="shared" si="0"/>
        <v>3</v>
      </c>
      <c r="J3">
        <f t="shared" si="0"/>
        <v>3</v>
      </c>
      <c r="K3">
        <f t="shared" si="0"/>
        <v>3</v>
      </c>
      <c r="L3">
        <f t="shared" si="0"/>
        <v>3</v>
      </c>
      <c r="M3">
        <f t="shared" si="0"/>
        <v>3</v>
      </c>
      <c r="N3">
        <f t="shared" si="0"/>
        <v>3</v>
      </c>
      <c r="O3">
        <f t="shared" si="0"/>
        <v>3</v>
      </c>
      <c r="P3">
        <f t="shared" ref="P3:T3" si="1">IF(P24&gt;$C3, O3,O3-1)</f>
        <v>2</v>
      </c>
      <c r="Q3">
        <f t="shared" si="1"/>
        <v>1</v>
      </c>
      <c r="R3">
        <f t="shared" si="1"/>
        <v>0</v>
      </c>
      <c r="S3">
        <f t="shared" si="1"/>
        <v>-1</v>
      </c>
      <c r="T3">
        <f t="shared" si="1"/>
        <v>-2</v>
      </c>
    </row>
    <row r="4" spans="1:68" x14ac:dyDescent="0.35">
      <c r="A4" t="s">
        <v>1</v>
      </c>
      <c r="B4" s="6">
        <f>Dashboard!B4</f>
        <v>42</v>
      </c>
      <c r="C4" s="1">
        <f>Dashboard!C4</f>
        <v>0.1</v>
      </c>
      <c r="D4" cm="1">
        <f t="array" ref="D4">INDEX(E14:BP14,$C$11)</f>
        <v>3</v>
      </c>
      <c r="E4">
        <f t="shared" ref="E4:O4" si="2">IF(E25&gt;$C4, D4,D4-1)</f>
        <v>3</v>
      </c>
      <c r="F4">
        <f t="shared" si="2"/>
        <v>3</v>
      </c>
      <c r="G4">
        <f t="shared" si="2"/>
        <v>3</v>
      </c>
      <c r="H4">
        <f t="shared" si="2"/>
        <v>3</v>
      </c>
      <c r="I4">
        <f t="shared" si="2"/>
        <v>2</v>
      </c>
      <c r="J4">
        <f t="shared" si="2"/>
        <v>2</v>
      </c>
      <c r="K4">
        <f t="shared" si="2"/>
        <v>2</v>
      </c>
      <c r="L4">
        <f t="shared" si="2"/>
        <v>2</v>
      </c>
      <c r="M4">
        <f t="shared" si="2"/>
        <v>2</v>
      </c>
      <c r="N4">
        <f t="shared" si="2"/>
        <v>1</v>
      </c>
      <c r="O4">
        <f t="shared" si="2"/>
        <v>1</v>
      </c>
      <c r="P4">
        <f t="shared" ref="P4:T4" si="3">IF(P25&gt;$C4, O4,O4-1)</f>
        <v>0</v>
      </c>
      <c r="Q4">
        <f t="shared" si="3"/>
        <v>-1</v>
      </c>
      <c r="R4">
        <f t="shared" si="3"/>
        <v>-2</v>
      </c>
      <c r="S4">
        <f t="shared" si="3"/>
        <v>-3</v>
      </c>
      <c r="T4">
        <f t="shared" si="3"/>
        <v>-4</v>
      </c>
    </row>
    <row r="5" spans="1:68" x14ac:dyDescent="0.35">
      <c r="A5" t="s">
        <v>2</v>
      </c>
      <c r="B5" s="6">
        <f>Dashboard!B5</f>
        <v>65</v>
      </c>
      <c r="C5" s="1">
        <f>Dashboard!C5</f>
        <v>0.15</v>
      </c>
      <c r="D5" cm="1">
        <f t="array" ref="D5">INDEX(E15:BP15,$C$11)</f>
        <v>3</v>
      </c>
      <c r="E5">
        <f t="shared" ref="E5:O5" si="4">IF(E26&gt;$C5, D5,D5-1)</f>
        <v>3</v>
      </c>
      <c r="F5">
        <f t="shared" si="4"/>
        <v>2</v>
      </c>
      <c r="G5">
        <f t="shared" si="4"/>
        <v>2</v>
      </c>
      <c r="H5">
        <f t="shared" si="4"/>
        <v>2</v>
      </c>
      <c r="I5">
        <f t="shared" si="4"/>
        <v>1</v>
      </c>
      <c r="J5">
        <f t="shared" si="4"/>
        <v>0</v>
      </c>
      <c r="K5">
        <f t="shared" si="4"/>
        <v>0</v>
      </c>
      <c r="L5">
        <f t="shared" si="4"/>
        <v>0</v>
      </c>
      <c r="M5">
        <f t="shared" si="4"/>
        <v>0</v>
      </c>
      <c r="N5">
        <f t="shared" si="4"/>
        <v>0</v>
      </c>
      <c r="O5">
        <f t="shared" si="4"/>
        <v>0</v>
      </c>
      <c r="P5">
        <f t="shared" ref="P5:T5" si="5">IF(P26&gt;$C5, O5,O5-1)</f>
        <v>-1</v>
      </c>
      <c r="Q5">
        <f t="shared" si="5"/>
        <v>-2</v>
      </c>
      <c r="R5">
        <f t="shared" si="5"/>
        <v>-3</v>
      </c>
      <c r="S5">
        <f t="shared" si="5"/>
        <v>-4</v>
      </c>
      <c r="T5">
        <f t="shared" si="5"/>
        <v>-5</v>
      </c>
    </row>
    <row r="7" spans="1:68" x14ac:dyDescent="0.35">
      <c r="B7" t="s">
        <v>31</v>
      </c>
      <c r="C7" s="5">
        <f>MIN(E7:T7)</f>
        <v>5</v>
      </c>
      <c r="E7">
        <f>IF(MIN(E3:E5)&lt;1,E2,15)</f>
        <v>15</v>
      </c>
      <c r="F7">
        <f t="shared" ref="F7:T7" si="6">IF(MIN(F3:F5)&lt;1,F2,15)</f>
        <v>15</v>
      </c>
      <c r="G7">
        <f t="shared" si="6"/>
        <v>15</v>
      </c>
      <c r="H7">
        <f t="shared" si="6"/>
        <v>15</v>
      </c>
      <c r="I7">
        <f t="shared" si="6"/>
        <v>15</v>
      </c>
      <c r="J7">
        <f t="shared" si="6"/>
        <v>5</v>
      </c>
      <c r="K7">
        <f t="shared" si="6"/>
        <v>6</v>
      </c>
      <c r="L7">
        <f t="shared" si="6"/>
        <v>7</v>
      </c>
      <c r="M7">
        <f t="shared" si="6"/>
        <v>8</v>
      </c>
      <c r="N7">
        <f t="shared" si="6"/>
        <v>9</v>
      </c>
      <c r="O7">
        <f t="shared" si="6"/>
        <v>10</v>
      </c>
      <c r="P7">
        <f t="shared" si="6"/>
        <v>11</v>
      </c>
      <c r="Q7">
        <f t="shared" si="6"/>
        <v>12</v>
      </c>
      <c r="R7">
        <f t="shared" si="6"/>
        <v>13</v>
      </c>
      <c r="S7">
        <f t="shared" si="6"/>
        <v>14</v>
      </c>
      <c r="T7">
        <f t="shared" si="6"/>
        <v>15</v>
      </c>
    </row>
    <row r="8" spans="1:68" x14ac:dyDescent="0.35">
      <c r="A8" t="s">
        <v>32</v>
      </c>
      <c r="B8" t="s">
        <v>60</v>
      </c>
      <c r="C8">
        <f>Dashboard!C8</f>
        <v>10</v>
      </c>
    </row>
    <row r="9" spans="1:68" x14ac:dyDescent="0.35">
      <c r="C9" s="15" t="s">
        <v>16</v>
      </c>
    </row>
    <row r="10" spans="1:68" x14ac:dyDescent="0.35">
      <c r="C10" s="15" t="s">
        <v>24</v>
      </c>
    </row>
    <row r="11" spans="1:68" x14ac:dyDescent="0.35">
      <c r="C11" s="15">
        <f>PMTable!B1</f>
        <v>27</v>
      </c>
    </row>
    <row r="12" spans="1:68" x14ac:dyDescent="0.35">
      <c r="D12" t="s">
        <v>25</v>
      </c>
      <c r="E12">
        <v>1</v>
      </c>
      <c r="F12">
        <v>2</v>
      </c>
      <c r="G12">
        <v>3</v>
      </c>
      <c r="H12">
        <v>4</v>
      </c>
      <c r="I12">
        <v>5</v>
      </c>
      <c r="J12">
        <v>6</v>
      </c>
      <c r="K12">
        <v>7</v>
      </c>
      <c r="L12">
        <v>8</v>
      </c>
      <c r="M12">
        <v>9</v>
      </c>
      <c r="N12">
        <v>10</v>
      </c>
      <c r="O12">
        <v>11</v>
      </c>
      <c r="P12">
        <v>12</v>
      </c>
      <c r="Q12">
        <v>13</v>
      </c>
      <c r="R12">
        <v>14</v>
      </c>
      <c r="S12">
        <v>15</v>
      </c>
      <c r="T12">
        <v>16</v>
      </c>
      <c r="U12">
        <v>17</v>
      </c>
      <c r="V12">
        <v>18</v>
      </c>
      <c r="W12">
        <v>19</v>
      </c>
      <c r="X12">
        <v>20</v>
      </c>
      <c r="Y12">
        <v>21</v>
      </c>
      <c r="Z12">
        <v>22</v>
      </c>
      <c r="AA12">
        <v>23</v>
      </c>
      <c r="AB12">
        <v>24</v>
      </c>
      <c r="AC12">
        <v>25</v>
      </c>
      <c r="AD12">
        <v>26</v>
      </c>
      <c r="AE12">
        <v>27</v>
      </c>
    </row>
    <row r="13" spans="1:68" x14ac:dyDescent="0.35">
      <c r="D13" t="s">
        <v>21</v>
      </c>
      <c r="E13" s="7">
        <v>1</v>
      </c>
      <c r="F13" s="8">
        <v>2</v>
      </c>
      <c r="G13" s="8">
        <v>3</v>
      </c>
      <c r="H13" s="8">
        <v>1</v>
      </c>
      <c r="I13" s="8">
        <v>2</v>
      </c>
      <c r="J13" s="8">
        <v>3</v>
      </c>
      <c r="K13" s="8">
        <v>1</v>
      </c>
      <c r="L13" s="8">
        <v>2</v>
      </c>
      <c r="M13" s="8">
        <v>3</v>
      </c>
      <c r="N13" s="8">
        <v>1</v>
      </c>
      <c r="O13" s="8">
        <v>2</v>
      </c>
      <c r="P13" s="8">
        <v>3</v>
      </c>
      <c r="Q13" s="8">
        <v>1</v>
      </c>
      <c r="R13" s="8">
        <v>2</v>
      </c>
      <c r="S13" s="8">
        <v>3</v>
      </c>
      <c r="T13" s="8">
        <v>1</v>
      </c>
      <c r="U13" s="8">
        <v>2</v>
      </c>
      <c r="V13" s="8">
        <v>3</v>
      </c>
      <c r="W13" s="8">
        <v>1</v>
      </c>
      <c r="X13" s="8">
        <v>2</v>
      </c>
      <c r="Y13" s="8">
        <v>3</v>
      </c>
      <c r="Z13" s="8">
        <v>1</v>
      </c>
      <c r="AA13" s="8">
        <v>2</v>
      </c>
      <c r="AB13" s="8">
        <v>3</v>
      </c>
      <c r="AC13" s="8">
        <v>1</v>
      </c>
      <c r="AD13" s="8">
        <v>2</v>
      </c>
      <c r="AE13" s="8">
        <v>3</v>
      </c>
      <c r="AF13" s="8"/>
      <c r="AG13" s="8"/>
      <c r="AH13" s="8"/>
      <c r="AI13" s="8"/>
      <c r="AJ13" s="8"/>
      <c r="AK13" s="8"/>
      <c r="AL13" s="8"/>
      <c r="AM13" s="8"/>
      <c r="AN13" s="8"/>
      <c r="AO13" s="8"/>
      <c r="AP13" s="8"/>
      <c r="AQ13" s="8"/>
      <c r="AR13" s="8"/>
      <c r="AS13" s="8"/>
      <c r="AT13" s="8"/>
      <c r="AU13" s="8"/>
      <c r="AV13" s="8"/>
      <c r="AW13" s="8"/>
      <c r="AX13" s="8"/>
      <c r="AY13" s="8"/>
      <c r="AZ13" s="8"/>
      <c r="BA13" s="8"/>
      <c r="BB13" s="8"/>
      <c r="BC13" s="8"/>
      <c r="BD13" s="8"/>
      <c r="BE13" s="8"/>
      <c r="BF13" s="8"/>
      <c r="BG13" s="8"/>
      <c r="BH13" s="8"/>
      <c r="BI13" s="8"/>
      <c r="BJ13" s="8"/>
      <c r="BK13" s="8"/>
      <c r="BL13" s="8"/>
      <c r="BM13" s="8"/>
      <c r="BN13" s="8"/>
      <c r="BO13" s="8"/>
      <c r="BP13" s="9"/>
    </row>
    <row r="14" spans="1:68" x14ac:dyDescent="0.35">
      <c r="B14">
        <v>15</v>
      </c>
      <c r="D14" t="s">
        <v>22</v>
      </c>
      <c r="E14" s="10">
        <v>1</v>
      </c>
      <c r="F14">
        <v>1</v>
      </c>
      <c r="G14">
        <v>1</v>
      </c>
      <c r="H14">
        <v>2</v>
      </c>
      <c r="I14">
        <v>2</v>
      </c>
      <c r="J14">
        <v>2</v>
      </c>
      <c r="K14">
        <v>3</v>
      </c>
      <c r="L14">
        <v>3</v>
      </c>
      <c r="M14">
        <v>3</v>
      </c>
      <c r="N14">
        <v>1</v>
      </c>
      <c r="O14">
        <v>1</v>
      </c>
      <c r="P14">
        <v>1</v>
      </c>
      <c r="Q14">
        <v>2</v>
      </c>
      <c r="R14">
        <v>2</v>
      </c>
      <c r="S14">
        <v>2</v>
      </c>
      <c r="T14">
        <v>3</v>
      </c>
      <c r="U14">
        <v>3</v>
      </c>
      <c r="V14">
        <v>3</v>
      </c>
      <c r="W14">
        <v>1</v>
      </c>
      <c r="X14">
        <v>1</v>
      </c>
      <c r="Y14">
        <v>1</v>
      </c>
      <c r="Z14">
        <v>2</v>
      </c>
      <c r="AA14">
        <v>2</v>
      </c>
      <c r="AB14">
        <v>2</v>
      </c>
      <c r="AC14">
        <v>3</v>
      </c>
      <c r="AD14">
        <v>3</v>
      </c>
      <c r="AE14">
        <v>3</v>
      </c>
      <c r="BP14" s="11"/>
    </row>
    <row r="15" spans="1:68" x14ac:dyDescent="0.35">
      <c r="D15" t="s">
        <v>23</v>
      </c>
      <c r="E15" s="12">
        <v>1</v>
      </c>
      <c r="F15" s="13">
        <v>1</v>
      </c>
      <c r="G15" s="13">
        <v>1</v>
      </c>
      <c r="H15" s="13">
        <v>1</v>
      </c>
      <c r="I15" s="13">
        <v>1</v>
      </c>
      <c r="J15" s="13">
        <v>1</v>
      </c>
      <c r="K15" s="13">
        <v>1</v>
      </c>
      <c r="L15" s="13">
        <v>1</v>
      </c>
      <c r="M15" s="13">
        <v>1</v>
      </c>
      <c r="N15" s="13">
        <v>2</v>
      </c>
      <c r="O15" s="13">
        <v>2</v>
      </c>
      <c r="P15" s="13">
        <v>2</v>
      </c>
      <c r="Q15" s="13">
        <v>2</v>
      </c>
      <c r="R15" s="13">
        <v>2</v>
      </c>
      <c r="S15" s="13">
        <v>2</v>
      </c>
      <c r="T15" s="13">
        <v>2</v>
      </c>
      <c r="U15" s="13">
        <v>2</v>
      </c>
      <c r="V15" s="13">
        <v>2</v>
      </c>
      <c r="W15" s="13">
        <v>3</v>
      </c>
      <c r="X15" s="13">
        <v>3</v>
      </c>
      <c r="Y15" s="13">
        <v>3</v>
      </c>
      <c r="Z15" s="13">
        <v>3</v>
      </c>
      <c r="AA15" s="13">
        <v>3</v>
      </c>
      <c r="AB15" s="13">
        <v>3</v>
      </c>
      <c r="AC15" s="13">
        <v>3</v>
      </c>
      <c r="AD15" s="13">
        <v>3</v>
      </c>
      <c r="AE15" s="13">
        <v>3</v>
      </c>
      <c r="AF15" s="13"/>
      <c r="AG15" s="13"/>
      <c r="AH15" s="13"/>
      <c r="AI15" s="13"/>
      <c r="AJ15" s="13"/>
      <c r="AK15" s="13"/>
      <c r="AL15" s="13"/>
      <c r="AM15" s="13"/>
      <c r="AN15" s="13"/>
      <c r="AO15" s="13"/>
      <c r="AP15" s="13"/>
      <c r="AQ15" s="13"/>
      <c r="AR15" s="13"/>
      <c r="AS15" s="13"/>
      <c r="AT15" s="13"/>
      <c r="AU15" s="13"/>
      <c r="AV15" s="13"/>
      <c r="AW15" s="13"/>
      <c r="AX15" s="13"/>
      <c r="AY15" s="13"/>
      <c r="AZ15" s="13"/>
      <c r="BA15" s="13"/>
      <c r="BB15" s="13"/>
      <c r="BC15" s="13"/>
      <c r="BD15" s="13"/>
      <c r="BE15" s="13"/>
      <c r="BF15" s="13"/>
      <c r="BG15" s="13"/>
      <c r="BH15" s="13"/>
      <c r="BI15" s="13"/>
      <c r="BJ15" s="13"/>
      <c r="BK15" s="13"/>
      <c r="BL15" s="13"/>
      <c r="BM15" s="13"/>
      <c r="BN15" s="13"/>
      <c r="BO15" s="13"/>
      <c r="BP15" s="14"/>
    </row>
    <row r="16" spans="1:68" x14ac:dyDescent="0.35">
      <c r="B16" cm="1">
        <f t="array" ref="B16">INDEX(E16:AE16,Dashboard!$V$1)</f>
        <v>379</v>
      </c>
      <c r="E16" s="6">
        <f>SUMPRODUCT($B$3:$B$5,E13:E15)</f>
        <v>207</v>
      </c>
      <c r="F16" s="6">
        <f t="shared" ref="F16:AE16" si="7">SUMPRODUCT($B$3:$B$5,F13:F15)</f>
        <v>307</v>
      </c>
      <c r="G16" s="6">
        <f t="shared" si="7"/>
        <v>407</v>
      </c>
      <c r="H16" s="6">
        <f t="shared" si="7"/>
        <v>249</v>
      </c>
      <c r="I16" s="6">
        <f t="shared" si="7"/>
        <v>349</v>
      </c>
      <c r="J16" s="6">
        <f t="shared" si="7"/>
        <v>449</v>
      </c>
      <c r="K16" s="6">
        <f t="shared" si="7"/>
        <v>291</v>
      </c>
      <c r="L16" s="6">
        <f t="shared" si="7"/>
        <v>391</v>
      </c>
      <c r="M16" s="6">
        <f t="shared" si="7"/>
        <v>491</v>
      </c>
      <c r="N16" s="6">
        <f t="shared" si="7"/>
        <v>272</v>
      </c>
      <c r="O16" s="6">
        <f t="shared" si="7"/>
        <v>372</v>
      </c>
      <c r="P16" s="6">
        <f t="shared" si="7"/>
        <v>472</v>
      </c>
      <c r="Q16" s="6">
        <f t="shared" si="7"/>
        <v>314</v>
      </c>
      <c r="R16" s="6">
        <f t="shared" si="7"/>
        <v>414</v>
      </c>
      <c r="S16" s="6">
        <f t="shared" si="7"/>
        <v>514</v>
      </c>
      <c r="T16" s="6">
        <f t="shared" si="7"/>
        <v>356</v>
      </c>
      <c r="U16" s="6">
        <f t="shared" si="7"/>
        <v>456</v>
      </c>
      <c r="V16" s="6">
        <f t="shared" si="7"/>
        <v>556</v>
      </c>
      <c r="W16" s="6">
        <f t="shared" si="7"/>
        <v>337</v>
      </c>
      <c r="X16" s="6">
        <f t="shared" si="7"/>
        <v>437</v>
      </c>
      <c r="Y16" s="6">
        <f t="shared" si="7"/>
        <v>537</v>
      </c>
      <c r="Z16" s="6">
        <f t="shared" si="7"/>
        <v>379</v>
      </c>
      <c r="AA16" s="6">
        <f t="shared" si="7"/>
        <v>479</v>
      </c>
      <c r="AB16" s="6">
        <f t="shared" si="7"/>
        <v>579</v>
      </c>
      <c r="AC16" s="6">
        <f t="shared" si="7"/>
        <v>421</v>
      </c>
      <c r="AD16" s="6">
        <f t="shared" si="7"/>
        <v>521</v>
      </c>
      <c r="AE16" s="6">
        <f t="shared" si="7"/>
        <v>621</v>
      </c>
    </row>
    <row r="17" spans="2:31" x14ac:dyDescent="0.35">
      <c r="B17" cm="1">
        <f t="array" ref="B17">INDEX(E17:AE17,Dashboard!$V$1)</f>
        <v>0.34799999999999998</v>
      </c>
      <c r="D17" s="23" t="str">
        <f>"Chance of at Least "&amp;C8&amp;" Sorties vs. Cost"</f>
        <v>Chance of at Least 10 Sorties vs. Cost</v>
      </c>
      <c r="E17" s="24">
        <f>COUNTIF( Sorties_Inventory_1, $B$8 &amp; $C$8 ) / PM_Trials</f>
        <v>4.3999999999999997E-2</v>
      </c>
      <c r="F17" s="24">
        <f>COUNTIF( Sorties_Inventory_2, $B$8 &amp; $C$8 ) / PM_Trials</f>
        <v>6.4000000000000001E-2</v>
      </c>
      <c r="G17" s="24">
        <f>COUNTIF( Sorties_Inventory_3, $B$8 &amp; $C$8 ) / PM_Trials</f>
        <v>6.4000000000000001E-2</v>
      </c>
      <c r="H17" s="24">
        <f>COUNTIF( Sorties_Inventory_4, $B$8 &amp; $C$8 ) / PM_Trials</f>
        <v>7.5999999999999998E-2</v>
      </c>
      <c r="I17" s="24">
        <f>COUNTIF( Sorties_Inventory_5, $B$8 &amp; $C$8 ) / PM_Trials</f>
        <v>0.11600000000000001</v>
      </c>
      <c r="J17" s="24">
        <f>COUNTIF( Sorties_Inventory_6, $B$8 &amp; $C$8 ) / PM_Trials</f>
        <v>0.124</v>
      </c>
      <c r="K17" s="24">
        <f>COUNTIF( Sorties_Inventory_7, $B$8 &amp; $C$8 ) / PM_Trials</f>
        <v>0.1</v>
      </c>
      <c r="L17" s="24">
        <f>COUNTIF( Sorties_Inventory_8, $B$8 &amp; $C$8 ) / PM_Trials</f>
        <v>0.14799999999999999</v>
      </c>
      <c r="M17" s="24">
        <f>COUNTIF( Sorties_Inventory_9, $B$8 &amp; $C$8 ) / PM_Trials</f>
        <v>0.16</v>
      </c>
      <c r="N17" s="24">
        <f>COUNTIF( Sorties_Inventory_10, $B$8 &amp; $C$8 ) / PM_Trials</f>
        <v>0.1</v>
      </c>
      <c r="O17" s="24">
        <f>COUNTIF( Sorties_Inventory_11, $B$8 &amp; $C$8 ) / PM_Trials</f>
        <v>0.16</v>
      </c>
      <c r="P17" s="24">
        <f>COUNTIF( Sorties_Inventory_12, $B$8 &amp; $C$8 ) / PM_Trials</f>
        <v>0.17199999999999999</v>
      </c>
      <c r="Q17" s="24">
        <f>COUNTIF( Sorties_Inventory_13, $B$8 &amp; $C$8 ) / PM_Trials</f>
        <v>0.21199999999999999</v>
      </c>
      <c r="R17" s="24">
        <f>COUNTIF( Sorties_Inventory_14, $B$8 &amp; $C$8 ) / PM_Trials</f>
        <v>0.33200000000000002</v>
      </c>
      <c r="S17" s="24">
        <f>COUNTIF( Sorties_Inventory_15, $B$8 &amp; $C$8 ) / PM_Trials</f>
        <v>0.376</v>
      </c>
      <c r="T17" s="24">
        <f>COUNTIF( Sorties_Inventory_16, $B$8 &amp; $C$8 ) / PM_Trials</f>
        <v>0.27200000000000002</v>
      </c>
      <c r="U17" s="24">
        <f>COUNTIF( Sorties_Inventory_17, $B$8 &amp; $C$8 ) / PM_Trials</f>
        <v>0.40799999999999997</v>
      </c>
      <c r="V17" s="24">
        <f>COUNTIF( Sorties_Inventory_18, $B$8 &amp; $C$8 ) / PM_Trials</f>
        <v>0.46800000000000003</v>
      </c>
      <c r="W17" s="24">
        <f>COUNTIF( Sorties_Inventory_19, $B$8 &amp; $C$8 ) / PM_Trials</f>
        <v>0.17599999999999999</v>
      </c>
      <c r="X17" s="24">
        <f>COUNTIF( Sorties_Inventory_20, $B$8 &amp; $C$8 ) / PM_Trials</f>
        <v>0.26</v>
      </c>
      <c r="Y17" s="24">
        <f>COUNTIF( Sorties_Inventory_21, $B$8 &amp; $C$8 ) / PM_Trials</f>
        <v>0.28399999999999997</v>
      </c>
      <c r="Z17" s="24">
        <f>COUNTIF( Sorties_Inventory_22, $B$8 &amp; $C$8 ) / PM_Trials</f>
        <v>0.34799999999999998</v>
      </c>
      <c r="AA17" s="24">
        <f>COUNTIF( Sorties_Inventory_23, $B$8 &amp; $C$8 ) / PM_Trials</f>
        <v>0.51600000000000001</v>
      </c>
      <c r="AB17" s="24">
        <f>COUNTIF( Sorties_Inventory_24, $B$8 &amp; $C$8 ) / PM_Trials</f>
        <v>0.57199999999999995</v>
      </c>
      <c r="AC17" s="24">
        <f>COUNTIF( Sorties_Inventory_25, $B$8 &amp; $C$8 ) / PM_Trials</f>
        <v>0.432</v>
      </c>
      <c r="AD17" s="24">
        <f>COUNTIF( Sorties_Inventory_26, $B$8 &amp; $C$8 ) / PM_Trials</f>
        <v>0.64</v>
      </c>
      <c r="AE17" s="24">
        <f>COUNTIF( Sorties_Inventory_27, $B$8 &amp; $C$8 ) / PM_Trials</f>
        <v>0.71599999999999997</v>
      </c>
    </row>
    <row r="23" spans="2:31" x14ac:dyDescent="0.35">
      <c r="D23" t="s">
        <v>20</v>
      </c>
    </row>
    <row r="24" spans="2:31" x14ac:dyDescent="0.35">
      <c r="D24">
        <v>1</v>
      </c>
      <c r="E24">
        <f t="shared" ref="E24:O26" si="8">( MOD(( MOD( MOD( 999999999999989, MOD( PM_Index*2499997 + ($D24)*1800451 + (1)*2000371 + ($A$2)*1796777 + (E$2)*2299603, 7450589 ) * 4658 + 7450581 ) * 383, 99991 ) * 7440893 + MOD( MOD( 999999999999989, MOD( PM_Index*2246527 + ($D24)*2399993 + (1)*2100869 + ($A$2)*1918303 + (E$2)*1624729, 7450987 ) * 7580 + 7560584 ) * 17669, 7440893 )) * 1343, 4294967296 ) + 0.5 ) / 4294967296</f>
        <v>0.16443612019065768</v>
      </c>
      <c r="F24">
        <f t="shared" si="8"/>
        <v>0.19038366887252778</v>
      </c>
      <c r="G24">
        <f t="shared" si="8"/>
        <v>0.80609286145772785</v>
      </c>
      <c r="H24">
        <f t="shared" si="8"/>
        <v>0.7955595456296578</v>
      </c>
      <c r="I24">
        <f t="shared" si="8"/>
        <v>0.72605759173166007</v>
      </c>
      <c r="J24">
        <f t="shared" si="8"/>
        <v>0.8578537319554016</v>
      </c>
      <c r="K24">
        <f t="shared" si="8"/>
        <v>8.356318052392453E-2</v>
      </c>
      <c r="L24">
        <f t="shared" si="8"/>
        <v>0.35308683512266725</v>
      </c>
      <c r="M24">
        <f t="shared" si="8"/>
        <v>0.69032936717849225</v>
      </c>
      <c r="N24">
        <f t="shared" si="8"/>
        <v>0.84837157384026796</v>
      </c>
      <c r="O24">
        <f t="shared" si="8"/>
        <v>0.64740165031980723</v>
      </c>
    </row>
    <row r="25" spans="2:31" x14ac:dyDescent="0.35">
      <c r="D25">
        <v>2</v>
      </c>
      <c r="E25">
        <f t="shared" si="8"/>
        <v>0.64022386691067368</v>
      </c>
      <c r="F25">
        <f t="shared" si="8"/>
        <v>0.15716843015979975</v>
      </c>
      <c r="G25">
        <f t="shared" si="8"/>
        <v>0.28343059157487005</v>
      </c>
      <c r="H25">
        <f t="shared" si="8"/>
        <v>0.41247749829199165</v>
      </c>
      <c r="I25">
        <f t="shared" si="8"/>
        <v>1.3672215514816344E-2</v>
      </c>
      <c r="J25">
        <f t="shared" si="8"/>
        <v>0.52533711877185851</v>
      </c>
      <c r="K25">
        <f t="shared" si="8"/>
        <v>0.87143806193489581</v>
      </c>
      <c r="L25">
        <f t="shared" si="8"/>
        <v>0.51623463758733124</v>
      </c>
      <c r="M25">
        <f t="shared" si="8"/>
        <v>0.50065858813468367</v>
      </c>
      <c r="N25">
        <f t="shared" si="8"/>
        <v>1.2462169048376381E-2</v>
      </c>
      <c r="O25">
        <f t="shared" si="8"/>
        <v>0.15860127506311983</v>
      </c>
    </row>
    <row r="26" spans="2:31" x14ac:dyDescent="0.35">
      <c r="D26">
        <v>3</v>
      </c>
      <c r="E26">
        <f t="shared" si="8"/>
        <v>0.22616434504743665</v>
      </c>
      <c r="F26">
        <f t="shared" si="8"/>
        <v>6.8063266691751778E-2</v>
      </c>
      <c r="G26">
        <f t="shared" si="8"/>
        <v>0.91350176313426346</v>
      </c>
      <c r="H26">
        <f t="shared" si="8"/>
        <v>0.95797814440447837</v>
      </c>
      <c r="I26">
        <f t="shared" si="8"/>
        <v>0.1162579384399578</v>
      </c>
      <c r="J26">
        <f t="shared" si="8"/>
        <v>6.6359356278553605E-3</v>
      </c>
      <c r="K26">
        <f t="shared" si="8"/>
        <v>0.73932144895661622</v>
      </c>
      <c r="L26">
        <f t="shared" si="8"/>
        <v>0.21647078439127654</v>
      </c>
      <c r="M26">
        <f t="shared" si="8"/>
        <v>0.93531061301473528</v>
      </c>
      <c r="N26">
        <f t="shared" si="8"/>
        <v>0.77969944442156702</v>
      </c>
      <c r="O26">
        <f t="shared" si="8"/>
        <v>0.62449800514150411</v>
      </c>
    </row>
    <row r="28" spans="2:31" x14ac:dyDescent="0.35">
      <c r="P28">
        <v>13</v>
      </c>
    </row>
  </sheetData>
  <phoneticPr fontId="2" type="noConversion"/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6F2666-F1CC-47C9-B0B4-BD8F9853F232}">
  <sheetPr codeName="Sheet3"/>
  <dimension ref="A1:AC253"/>
  <sheetViews>
    <sheetView workbookViewId="0"/>
  </sheetViews>
  <sheetFormatPr defaultRowHeight="14.5" x14ac:dyDescent="0.35"/>
  <sheetData>
    <row r="1" spans="1:29" ht="70" customHeight="1" x14ac:dyDescent="0.35">
      <c r="A1" s="2">
        <v>1</v>
      </c>
      <c r="B1" s="16">
        <f>Sheet1!$AE$12</f>
        <v>27</v>
      </c>
    </row>
    <row r="2" spans="1:29" x14ac:dyDescent="0.35">
      <c r="C2" t="s">
        <v>59</v>
      </c>
      <c r="D2" t="s">
        <v>58</v>
      </c>
      <c r="E2" t="s">
        <v>57</v>
      </c>
      <c r="F2" t="s">
        <v>56</v>
      </c>
      <c r="G2" t="s">
        <v>55</v>
      </c>
      <c r="H2" t="s">
        <v>54</v>
      </c>
      <c r="I2" t="s">
        <v>53</v>
      </c>
      <c r="J2" t="s">
        <v>52</v>
      </c>
      <c r="K2" t="s">
        <v>51</v>
      </c>
      <c r="L2" t="s">
        <v>50</v>
      </c>
      <c r="M2" t="s">
        <v>49</v>
      </c>
      <c r="N2" t="s">
        <v>48</v>
      </c>
      <c r="O2" t="s">
        <v>47</v>
      </c>
      <c r="P2" t="s">
        <v>46</v>
      </c>
      <c r="Q2" t="s">
        <v>45</v>
      </c>
      <c r="R2" t="s">
        <v>44</v>
      </c>
      <c r="S2" t="s">
        <v>43</v>
      </c>
      <c r="T2" t="s">
        <v>42</v>
      </c>
      <c r="U2" t="s">
        <v>41</v>
      </c>
      <c r="V2" t="s">
        <v>40</v>
      </c>
      <c r="W2" t="s">
        <v>39</v>
      </c>
      <c r="X2" t="s">
        <v>38</v>
      </c>
      <c r="Y2" t="s">
        <v>37</v>
      </c>
      <c r="Z2" t="s">
        <v>36</v>
      </c>
      <c r="AA2" t="s">
        <v>35</v>
      </c>
      <c r="AB2" t="s">
        <v>34</v>
      </c>
      <c r="AC2" t="s">
        <v>33</v>
      </c>
    </row>
    <row r="3" spans="1:29" x14ac:dyDescent="0.35">
      <c r="B3" s="17">
        <f>Sheet1!$C$7</f>
        <v>5</v>
      </c>
      <c r="C3" s="18">
        <f>Sheet1!$E$12</f>
        <v>1</v>
      </c>
      <c r="D3" s="18">
        <f>Sheet1!$F$12</f>
        <v>2</v>
      </c>
      <c r="E3" s="18">
        <f>Sheet1!$G$12</f>
        <v>3</v>
      </c>
      <c r="F3" s="18">
        <f>Sheet1!$H$12</f>
        <v>4</v>
      </c>
      <c r="G3" s="18">
        <f>Sheet1!$I$12</f>
        <v>5</v>
      </c>
      <c r="H3" s="18">
        <f>Sheet1!$J$12</f>
        <v>6</v>
      </c>
      <c r="I3" s="18">
        <f>Sheet1!$K$12</f>
        <v>7</v>
      </c>
      <c r="J3" s="18">
        <f>Sheet1!$L$12</f>
        <v>8</v>
      </c>
      <c r="K3" s="18">
        <f>Sheet1!$M$12</f>
        <v>9</v>
      </c>
      <c r="L3" s="18">
        <f>Sheet1!$N$12</f>
        <v>10</v>
      </c>
      <c r="M3" s="18">
        <f>Sheet1!$O$12</f>
        <v>11</v>
      </c>
      <c r="N3" s="18">
        <f>Sheet1!$P$12</f>
        <v>12</v>
      </c>
      <c r="O3" s="18">
        <f>Sheet1!$Q$12</f>
        <v>13</v>
      </c>
      <c r="P3" s="18">
        <f>Sheet1!$R$12</f>
        <v>14</v>
      </c>
      <c r="Q3" s="18">
        <f>Sheet1!$S$12</f>
        <v>15</v>
      </c>
      <c r="R3" s="18">
        <f>Sheet1!$T$12</f>
        <v>16</v>
      </c>
      <c r="S3" s="18">
        <f>Sheet1!$U$12</f>
        <v>17</v>
      </c>
      <c r="T3" s="18">
        <f>Sheet1!$V$12</f>
        <v>18</v>
      </c>
      <c r="U3" s="18">
        <f>Sheet1!$W$12</f>
        <v>19</v>
      </c>
      <c r="V3" s="18">
        <f>Sheet1!$X$12</f>
        <v>20</v>
      </c>
      <c r="W3" s="18">
        <f>Sheet1!$Y$12</f>
        <v>21</v>
      </c>
      <c r="X3" s="18">
        <f>Sheet1!$Z$12</f>
        <v>22</v>
      </c>
      <c r="Y3" s="18">
        <f>Sheet1!$AA$12</f>
        <v>23</v>
      </c>
      <c r="Z3" s="18">
        <f>Sheet1!$AB$12</f>
        <v>24</v>
      </c>
      <c r="AA3" s="18">
        <f>Sheet1!$AC$12</f>
        <v>25</v>
      </c>
      <c r="AB3" s="18">
        <f>Sheet1!$AD$12</f>
        <v>26</v>
      </c>
      <c r="AC3" s="19">
        <f>Sheet1!$AE$12</f>
        <v>27</v>
      </c>
    </row>
    <row r="4" spans="1:29" x14ac:dyDescent="0.35">
      <c r="B4" s="3">
        <v>1</v>
      </c>
      <c r="C4" s="45">
        <f t="dataTable" ref="C4:AC253" dt2D="1" dtr="1" r1="B1" r2="A1"/>
        <v>1</v>
      </c>
      <c r="D4" s="45">
        <v>1</v>
      </c>
      <c r="E4" s="45">
        <v>1</v>
      </c>
      <c r="F4" s="45">
        <v>1</v>
      </c>
      <c r="G4" s="45">
        <v>1</v>
      </c>
      <c r="H4" s="45">
        <v>1</v>
      </c>
      <c r="I4" s="45">
        <v>1</v>
      </c>
      <c r="J4" s="45">
        <v>1</v>
      </c>
      <c r="K4" s="45">
        <v>1</v>
      </c>
      <c r="L4" s="45">
        <v>4</v>
      </c>
      <c r="M4" s="45">
        <v>4</v>
      </c>
      <c r="N4" s="45">
        <v>4</v>
      </c>
      <c r="O4" s="45">
        <v>4</v>
      </c>
      <c r="P4" s="45">
        <v>4</v>
      </c>
      <c r="Q4" s="45">
        <v>4</v>
      </c>
      <c r="R4" s="45">
        <v>4</v>
      </c>
      <c r="S4" s="45">
        <v>4</v>
      </c>
      <c r="T4" s="45">
        <v>4</v>
      </c>
      <c r="U4" s="45">
        <v>4</v>
      </c>
      <c r="V4" s="45">
        <v>4</v>
      </c>
      <c r="W4" s="45">
        <v>4</v>
      </c>
      <c r="X4" s="45">
        <v>5</v>
      </c>
      <c r="Y4" s="45">
        <v>5</v>
      </c>
      <c r="Z4" s="45">
        <v>5</v>
      </c>
      <c r="AA4" s="45">
        <v>5</v>
      </c>
      <c r="AB4" s="45">
        <v>5</v>
      </c>
      <c r="AC4" s="20">
        <v>5</v>
      </c>
    </row>
    <row r="5" spans="1:29" x14ac:dyDescent="0.35">
      <c r="B5" s="3">
        <v>2</v>
      </c>
      <c r="C5" s="45">
        <v>0</v>
      </c>
      <c r="D5" s="45">
        <v>0</v>
      </c>
      <c r="E5" s="45">
        <v>0</v>
      </c>
      <c r="F5" s="45">
        <v>1</v>
      </c>
      <c r="G5" s="45">
        <v>1</v>
      </c>
      <c r="H5" s="45">
        <v>1</v>
      </c>
      <c r="I5" s="45">
        <v>1</v>
      </c>
      <c r="J5" s="45">
        <v>1</v>
      </c>
      <c r="K5" s="45">
        <v>1</v>
      </c>
      <c r="L5" s="45">
        <v>0</v>
      </c>
      <c r="M5" s="45">
        <v>0</v>
      </c>
      <c r="N5" s="45">
        <v>0</v>
      </c>
      <c r="O5" s="45">
        <v>3</v>
      </c>
      <c r="P5" s="45">
        <v>4</v>
      </c>
      <c r="Q5" s="45">
        <v>4</v>
      </c>
      <c r="R5" s="45">
        <v>3</v>
      </c>
      <c r="S5" s="45">
        <v>4</v>
      </c>
      <c r="T5" s="45">
        <v>4</v>
      </c>
      <c r="U5" s="45">
        <v>0</v>
      </c>
      <c r="V5" s="45">
        <v>0</v>
      </c>
      <c r="W5" s="45">
        <v>0</v>
      </c>
      <c r="X5" s="45">
        <v>3</v>
      </c>
      <c r="Y5" s="45">
        <v>5</v>
      </c>
      <c r="Z5" s="45">
        <v>5</v>
      </c>
      <c r="AA5" s="45">
        <v>3</v>
      </c>
      <c r="AB5" s="45">
        <v>11</v>
      </c>
      <c r="AC5" s="20">
        <v>11</v>
      </c>
    </row>
    <row r="6" spans="1:29" x14ac:dyDescent="0.35">
      <c r="B6" s="3">
        <v>3</v>
      </c>
      <c r="C6" s="45">
        <v>0</v>
      </c>
      <c r="D6" s="45">
        <v>0</v>
      </c>
      <c r="E6" s="45">
        <v>0</v>
      </c>
      <c r="F6" s="45">
        <v>0</v>
      </c>
      <c r="G6" s="45">
        <v>0</v>
      </c>
      <c r="H6" s="45">
        <v>0</v>
      </c>
      <c r="I6" s="45">
        <v>0</v>
      </c>
      <c r="J6" s="45">
        <v>0</v>
      </c>
      <c r="K6" s="45">
        <v>0</v>
      </c>
      <c r="L6" s="45">
        <v>1</v>
      </c>
      <c r="M6" s="45">
        <v>1</v>
      </c>
      <c r="N6" s="45">
        <v>1</v>
      </c>
      <c r="O6" s="45">
        <v>10</v>
      </c>
      <c r="P6" s="45">
        <v>11</v>
      </c>
      <c r="Q6" s="45">
        <v>11</v>
      </c>
      <c r="R6" s="45">
        <v>10</v>
      </c>
      <c r="S6" s="45">
        <v>11</v>
      </c>
      <c r="T6" s="45">
        <v>11</v>
      </c>
      <c r="U6" s="45">
        <v>1</v>
      </c>
      <c r="V6" s="45">
        <v>1</v>
      </c>
      <c r="W6" s="45">
        <v>1</v>
      </c>
      <c r="X6" s="45">
        <v>10</v>
      </c>
      <c r="Y6" s="45">
        <v>11</v>
      </c>
      <c r="Z6" s="45">
        <v>11</v>
      </c>
      <c r="AA6" s="45">
        <v>10</v>
      </c>
      <c r="AB6" s="45">
        <v>11</v>
      </c>
      <c r="AC6" s="20">
        <v>12</v>
      </c>
    </row>
    <row r="7" spans="1:29" x14ac:dyDescent="0.35">
      <c r="B7" s="3">
        <v>4</v>
      </c>
      <c r="C7" s="45">
        <v>2</v>
      </c>
      <c r="D7" s="45">
        <v>2</v>
      </c>
      <c r="E7" s="45">
        <v>2</v>
      </c>
      <c r="F7" s="45">
        <v>2</v>
      </c>
      <c r="G7" s="45">
        <v>2</v>
      </c>
      <c r="H7" s="45">
        <v>2</v>
      </c>
      <c r="I7" s="45">
        <v>2</v>
      </c>
      <c r="J7" s="45">
        <v>2</v>
      </c>
      <c r="K7" s="45">
        <v>2</v>
      </c>
      <c r="L7" s="45">
        <v>2</v>
      </c>
      <c r="M7" s="45">
        <v>2</v>
      </c>
      <c r="N7" s="45">
        <v>2</v>
      </c>
      <c r="O7" s="45">
        <v>2</v>
      </c>
      <c r="P7" s="45">
        <v>8</v>
      </c>
      <c r="Q7" s="45">
        <v>8</v>
      </c>
      <c r="R7" s="45">
        <v>2</v>
      </c>
      <c r="S7" s="45">
        <v>8</v>
      </c>
      <c r="T7" s="45">
        <v>8</v>
      </c>
      <c r="U7" s="45">
        <v>2</v>
      </c>
      <c r="V7" s="45">
        <v>2</v>
      </c>
      <c r="W7" s="45">
        <v>2</v>
      </c>
      <c r="X7" s="45">
        <v>2</v>
      </c>
      <c r="Y7" s="45">
        <v>11</v>
      </c>
      <c r="Z7" s="45">
        <v>11</v>
      </c>
      <c r="AA7" s="45">
        <v>2</v>
      </c>
      <c r="AB7" s="45">
        <v>11</v>
      </c>
      <c r="AC7" s="20">
        <v>11</v>
      </c>
    </row>
    <row r="8" spans="1:29" x14ac:dyDescent="0.35">
      <c r="B8" s="3">
        <v>5</v>
      </c>
      <c r="C8" s="45">
        <v>4</v>
      </c>
      <c r="D8" s="45">
        <v>4</v>
      </c>
      <c r="E8" s="45">
        <v>4</v>
      </c>
      <c r="F8" s="45">
        <v>4</v>
      </c>
      <c r="G8" s="45">
        <v>4</v>
      </c>
      <c r="H8" s="45">
        <v>4</v>
      </c>
      <c r="I8" s="45">
        <v>4</v>
      </c>
      <c r="J8" s="45">
        <v>4</v>
      </c>
      <c r="K8" s="45">
        <v>4</v>
      </c>
      <c r="L8" s="45">
        <v>11</v>
      </c>
      <c r="M8" s="45">
        <v>11</v>
      </c>
      <c r="N8" s="45">
        <v>11</v>
      </c>
      <c r="O8" s="45">
        <v>11</v>
      </c>
      <c r="P8" s="45">
        <v>11</v>
      </c>
      <c r="Q8" s="45">
        <v>11</v>
      </c>
      <c r="R8" s="45">
        <v>11</v>
      </c>
      <c r="S8" s="45">
        <v>11</v>
      </c>
      <c r="T8" s="45">
        <v>11</v>
      </c>
      <c r="U8" s="45">
        <v>11</v>
      </c>
      <c r="V8" s="45">
        <v>11</v>
      </c>
      <c r="W8" s="45">
        <v>11</v>
      </c>
      <c r="X8" s="45">
        <v>11</v>
      </c>
      <c r="Y8" s="45">
        <v>12</v>
      </c>
      <c r="Z8" s="45">
        <v>12</v>
      </c>
      <c r="AA8" s="45">
        <v>11</v>
      </c>
      <c r="AB8" s="45">
        <v>12</v>
      </c>
      <c r="AC8" s="20">
        <v>12</v>
      </c>
    </row>
    <row r="9" spans="1:29" x14ac:dyDescent="0.35">
      <c r="B9" s="3">
        <v>6</v>
      </c>
      <c r="C9" s="45">
        <v>1</v>
      </c>
      <c r="D9" s="45">
        <v>1</v>
      </c>
      <c r="E9" s="45">
        <v>1</v>
      </c>
      <c r="F9" s="45">
        <v>3</v>
      </c>
      <c r="G9" s="45">
        <v>3</v>
      </c>
      <c r="H9" s="45">
        <v>3</v>
      </c>
      <c r="I9" s="45">
        <v>3</v>
      </c>
      <c r="J9" s="45">
        <v>3</v>
      </c>
      <c r="K9" s="45">
        <v>3</v>
      </c>
      <c r="L9" s="45">
        <v>1</v>
      </c>
      <c r="M9" s="45">
        <v>1</v>
      </c>
      <c r="N9" s="45">
        <v>1</v>
      </c>
      <c r="O9" s="45">
        <v>5</v>
      </c>
      <c r="P9" s="45">
        <v>5</v>
      </c>
      <c r="Q9" s="45">
        <v>5</v>
      </c>
      <c r="R9" s="45">
        <v>7</v>
      </c>
      <c r="S9" s="45">
        <v>7</v>
      </c>
      <c r="T9" s="45">
        <v>7</v>
      </c>
      <c r="U9" s="45">
        <v>1</v>
      </c>
      <c r="V9" s="45">
        <v>1</v>
      </c>
      <c r="W9" s="45">
        <v>1</v>
      </c>
      <c r="X9" s="45">
        <v>5</v>
      </c>
      <c r="Y9" s="45">
        <v>5</v>
      </c>
      <c r="Z9" s="45">
        <v>5</v>
      </c>
      <c r="AA9" s="45">
        <v>8</v>
      </c>
      <c r="AB9" s="45">
        <v>8</v>
      </c>
      <c r="AC9" s="20">
        <v>8</v>
      </c>
    </row>
    <row r="10" spans="1:29" x14ac:dyDescent="0.35">
      <c r="B10" s="3">
        <v>7</v>
      </c>
      <c r="C10" s="45">
        <v>2</v>
      </c>
      <c r="D10" s="45">
        <v>2</v>
      </c>
      <c r="E10" s="45">
        <v>2</v>
      </c>
      <c r="F10" s="45">
        <v>2</v>
      </c>
      <c r="G10" s="45">
        <v>2</v>
      </c>
      <c r="H10" s="45">
        <v>2</v>
      </c>
      <c r="I10" s="45">
        <v>2</v>
      </c>
      <c r="J10" s="45">
        <v>2</v>
      </c>
      <c r="K10" s="45">
        <v>2</v>
      </c>
      <c r="L10" s="45">
        <v>4</v>
      </c>
      <c r="M10" s="45">
        <v>4</v>
      </c>
      <c r="N10" s="45">
        <v>4</v>
      </c>
      <c r="O10" s="45">
        <v>4</v>
      </c>
      <c r="P10" s="45">
        <v>4</v>
      </c>
      <c r="Q10" s="45">
        <v>4</v>
      </c>
      <c r="R10" s="45">
        <v>4</v>
      </c>
      <c r="S10" s="45">
        <v>4</v>
      </c>
      <c r="T10" s="45">
        <v>4</v>
      </c>
      <c r="U10" s="45">
        <v>5</v>
      </c>
      <c r="V10" s="45">
        <v>5</v>
      </c>
      <c r="W10" s="45">
        <v>5</v>
      </c>
      <c r="X10" s="45">
        <v>5</v>
      </c>
      <c r="Y10" s="45">
        <v>5</v>
      </c>
      <c r="Z10" s="45">
        <v>5</v>
      </c>
      <c r="AA10" s="45">
        <v>5</v>
      </c>
      <c r="AB10" s="45">
        <v>5</v>
      </c>
      <c r="AC10" s="20">
        <v>5</v>
      </c>
    </row>
    <row r="11" spans="1:29" x14ac:dyDescent="0.35">
      <c r="B11" s="3">
        <v>8</v>
      </c>
      <c r="C11" s="45">
        <v>4</v>
      </c>
      <c r="D11" s="45">
        <v>4</v>
      </c>
      <c r="E11" s="45">
        <v>4</v>
      </c>
      <c r="F11" s="45">
        <v>4</v>
      </c>
      <c r="G11" s="45">
        <v>4</v>
      </c>
      <c r="H11" s="45">
        <v>4</v>
      </c>
      <c r="I11" s="45">
        <v>4</v>
      </c>
      <c r="J11" s="45">
        <v>4</v>
      </c>
      <c r="K11" s="45">
        <v>4</v>
      </c>
      <c r="L11" s="45">
        <v>6</v>
      </c>
      <c r="M11" s="45">
        <v>6</v>
      </c>
      <c r="N11" s="45">
        <v>6</v>
      </c>
      <c r="O11" s="45">
        <v>11</v>
      </c>
      <c r="P11" s="45">
        <v>11</v>
      </c>
      <c r="Q11" s="45">
        <v>11</v>
      </c>
      <c r="R11" s="45">
        <v>11</v>
      </c>
      <c r="S11" s="45">
        <v>11</v>
      </c>
      <c r="T11" s="45">
        <v>11</v>
      </c>
      <c r="U11" s="45">
        <v>6</v>
      </c>
      <c r="V11" s="45">
        <v>6</v>
      </c>
      <c r="W11" s="45">
        <v>6</v>
      </c>
      <c r="X11" s="45">
        <v>11</v>
      </c>
      <c r="Y11" s="45">
        <v>11</v>
      </c>
      <c r="Z11" s="45">
        <v>11</v>
      </c>
      <c r="AA11" s="45">
        <v>11</v>
      </c>
      <c r="AB11" s="45">
        <v>12</v>
      </c>
      <c r="AC11" s="20">
        <v>12</v>
      </c>
    </row>
    <row r="12" spans="1:29" x14ac:dyDescent="0.35">
      <c r="B12" s="3">
        <v>9</v>
      </c>
      <c r="C12" s="45">
        <v>2</v>
      </c>
      <c r="D12" s="45">
        <v>2</v>
      </c>
      <c r="E12" s="45">
        <v>2</v>
      </c>
      <c r="F12" s="45">
        <v>2</v>
      </c>
      <c r="G12" s="45">
        <v>2</v>
      </c>
      <c r="H12" s="45">
        <v>2</v>
      </c>
      <c r="I12" s="45">
        <v>2</v>
      </c>
      <c r="J12" s="45">
        <v>2</v>
      </c>
      <c r="K12" s="45">
        <v>2</v>
      </c>
      <c r="L12" s="45">
        <v>4</v>
      </c>
      <c r="M12" s="45">
        <v>4</v>
      </c>
      <c r="N12" s="45">
        <v>4</v>
      </c>
      <c r="O12" s="45">
        <v>4</v>
      </c>
      <c r="P12" s="45">
        <v>4</v>
      </c>
      <c r="Q12" s="45">
        <v>4</v>
      </c>
      <c r="R12" s="45">
        <v>4</v>
      </c>
      <c r="S12" s="45">
        <v>4</v>
      </c>
      <c r="T12" s="45">
        <v>4</v>
      </c>
      <c r="U12" s="45">
        <v>5</v>
      </c>
      <c r="V12" s="45">
        <v>5</v>
      </c>
      <c r="W12" s="45">
        <v>5</v>
      </c>
      <c r="X12" s="45">
        <v>5</v>
      </c>
      <c r="Y12" s="45">
        <v>5</v>
      </c>
      <c r="Z12" s="45">
        <v>5</v>
      </c>
      <c r="AA12" s="45">
        <v>5</v>
      </c>
      <c r="AB12" s="45">
        <v>5</v>
      </c>
      <c r="AC12" s="20">
        <v>5</v>
      </c>
    </row>
    <row r="13" spans="1:29" x14ac:dyDescent="0.35">
      <c r="B13" s="3">
        <v>10</v>
      </c>
      <c r="C13" s="45">
        <v>0</v>
      </c>
      <c r="D13" s="45">
        <v>0</v>
      </c>
      <c r="E13" s="45">
        <v>0</v>
      </c>
      <c r="F13" s="45">
        <v>0</v>
      </c>
      <c r="G13" s="45">
        <v>0</v>
      </c>
      <c r="H13" s="45">
        <v>0</v>
      </c>
      <c r="I13" s="45">
        <v>0</v>
      </c>
      <c r="J13" s="45">
        <v>0</v>
      </c>
      <c r="K13" s="45">
        <v>0</v>
      </c>
      <c r="L13" s="45">
        <v>4</v>
      </c>
      <c r="M13" s="45">
        <v>4</v>
      </c>
      <c r="N13" s="45">
        <v>4</v>
      </c>
      <c r="O13" s="45">
        <v>9</v>
      </c>
      <c r="P13" s="45">
        <v>11</v>
      </c>
      <c r="Q13" s="45">
        <v>11</v>
      </c>
      <c r="R13" s="45">
        <v>9</v>
      </c>
      <c r="S13" s="45">
        <v>11</v>
      </c>
      <c r="T13" s="45">
        <v>11</v>
      </c>
      <c r="U13" s="45">
        <v>4</v>
      </c>
      <c r="V13" s="45">
        <v>4</v>
      </c>
      <c r="W13" s="45">
        <v>4</v>
      </c>
      <c r="X13" s="45">
        <v>9</v>
      </c>
      <c r="Y13" s="45">
        <v>11</v>
      </c>
      <c r="Z13" s="45">
        <v>11</v>
      </c>
      <c r="AA13" s="45">
        <v>9</v>
      </c>
      <c r="AB13" s="45">
        <v>11</v>
      </c>
      <c r="AC13" s="20">
        <v>12</v>
      </c>
    </row>
    <row r="14" spans="1:29" x14ac:dyDescent="0.35">
      <c r="B14" s="3">
        <v>11</v>
      </c>
      <c r="C14" s="45">
        <v>2</v>
      </c>
      <c r="D14" s="45">
        <v>9</v>
      </c>
      <c r="E14" s="45">
        <v>9</v>
      </c>
      <c r="F14" s="45">
        <v>2</v>
      </c>
      <c r="G14" s="45">
        <v>11</v>
      </c>
      <c r="H14" s="45">
        <v>11</v>
      </c>
      <c r="I14" s="45">
        <v>2</v>
      </c>
      <c r="J14" s="45">
        <v>11</v>
      </c>
      <c r="K14" s="45">
        <v>11</v>
      </c>
      <c r="L14" s="45">
        <v>2</v>
      </c>
      <c r="M14" s="45">
        <v>9</v>
      </c>
      <c r="N14" s="45">
        <v>9</v>
      </c>
      <c r="O14" s="45">
        <v>2</v>
      </c>
      <c r="P14" s="45">
        <v>11</v>
      </c>
      <c r="Q14" s="45">
        <v>11</v>
      </c>
      <c r="R14" s="45">
        <v>2</v>
      </c>
      <c r="S14" s="45">
        <v>11</v>
      </c>
      <c r="T14" s="45">
        <v>12</v>
      </c>
      <c r="U14" s="45">
        <v>2</v>
      </c>
      <c r="V14" s="45">
        <v>9</v>
      </c>
      <c r="W14" s="45">
        <v>9</v>
      </c>
      <c r="X14" s="45">
        <v>2</v>
      </c>
      <c r="Y14" s="45">
        <v>11</v>
      </c>
      <c r="Z14" s="45">
        <v>11</v>
      </c>
      <c r="AA14" s="45">
        <v>2</v>
      </c>
      <c r="AB14" s="45">
        <v>11</v>
      </c>
      <c r="AC14" s="20">
        <v>12</v>
      </c>
    </row>
    <row r="15" spans="1:29" x14ac:dyDescent="0.35">
      <c r="B15" s="3">
        <v>12</v>
      </c>
      <c r="C15" s="45">
        <v>5</v>
      </c>
      <c r="D15" s="45">
        <v>5</v>
      </c>
      <c r="E15" s="45">
        <v>5</v>
      </c>
      <c r="F15" s="45">
        <v>11</v>
      </c>
      <c r="G15" s="45">
        <v>11</v>
      </c>
      <c r="H15" s="45">
        <v>11</v>
      </c>
      <c r="I15" s="45">
        <v>11</v>
      </c>
      <c r="J15" s="45">
        <v>11</v>
      </c>
      <c r="K15" s="45">
        <v>11</v>
      </c>
      <c r="L15" s="45">
        <v>5</v>
      </c>
      <c r="M15" s="45">
        <v>5</v>
      </c>
      <c r="N15" s="45">
        <v>5</v>
      </c>
      <c r="O15" s="45">
        <v>11</v>
      </c>
      <c r="P15" s="45">
        <v>11</v>
      </c>
      <c r="Q15" s="45">
        <v>11</v>
      </c>
      <c r="R15" s="45">
        <v>11</v>
      </c>
      <c r="S15" s="45">
        <v>12</v>
      </c>
      <c r="T15" s="45">
        <v>12</v>
      </c>
      <c r="U15" s="45">
        <v>5</v>
      </c>
      <c r="V15" s="45">
        <v>5</v>
      </c>
      <c r="W15" s="45">
        <v>5</v>
      </c>
      <c r="X15" s="45">
        <v>11</v>
      </c>
      <c r="Y15" s="45">
        <v>11</v>
      </c>
      <c r="Z15" s="45">
        <v>11</v>
      </c>
      <c r="AA15" s="45">
        <v>11</v>
      </c>
      <c r="AB15" s="45">
        <v>12</v>
      </c>
      <c r="AC15" s="20">
        <v>12</v>
      </c>
    </row>
    <row r="16" spans="1:29" x14ac:dyDescent="0.35">
      <c r="B16" s="3">
        <v>13</v>
      </c>
      <c r="C16" s="45">
        <v>3</v>
      </c>
      <c r="D16" s="45">
        <v>3</v>
      </c>
      <c r="E16" s="45">
        <v>3</v>
      </c>
      <c r="F16" s="45">
        <v>3</v>
      </c>
      <c r="G16" s="45">
        <v>3</v>
      </c>
      <c r="H16" s="45">
        <v>3</v>
      </c>
      <c r="I16" s="45">
        <v>3</v>
      </c>
      <c r="J16" s="45">
        <v>3</v>
      </c>
      <c r="K16" s="45">
        <v>3</v>
      </c>
      <c r="L16" s="45">
        <v>8</v>
      </c>
      <c r="M16" s="45">
        <v>8</v>
      </c>
      <c r="N16" s="45">
        <v>8</v>
      </c>
      <c r="O16" s="45">
        <v>8</v>
      </c>
      <c r="P16" s="45">
        <v>8</v>
      </c>
      <c r="Q16" s="45">
        <v>8</v>
      </c>
      <c r="R16" s="45">
        <v>8</v>
      </c>
      <c r="S16" s="45">
        <v>8</v>
      </c>
      <c r="T16" s="45">
        <v>8</v>
      </c>
      <c r="U16" s="45">
        <v>9</v>
      </c>
      <c r="V16" s="45">
        <v>9</v>
      </c>
      <c r="W16" s="45">
        <v>9</v>
      </c>
      <c r="X16" s="45">
        <v>9</v>
      </c>
      <c r="Y16" s="45">
        <v>9</v>
      </c>
      <c r="Z16" s="45">
        <v>9</v>
      </c>
      <c r="AA16" s="45">
        <v>9</v>
      </c>
      <c r="AB16" s="45">
        <v>9</v>
      </c>
      <c r="AC16" s="20">
        <v>9</v>
      </c>
    </row>
    <row r="17" spans="2:29" x14ac:dyDescent="0.35">
      <c r="B17" s="3">
        <v>14</v>
      </c>
      <c r="C17" s="45">
        <v>0</v>
      </c>
      <c r="D17" s="45">
        <v>0</v>
      </c>
      <c r="E17" s="45">
        <v>0</v>
      </c>
      <c r="F17" s="45">
        <v>0</v>
      </c>
      <c r="G17" s="45">
        <v>0</v>
      </c>
      <c r="H17" s="45">
        <v>0</v>
      </c>
      <c r="I17" s="45">
        <v>0</v>
      </c>
      <c r="J17" s="45">
        <v>0</v>
      </c>
      <c r="K17" s="45">
        <v>0</v>
      </c>
      <c r="L17" s="45">
        <v>11</v>
      </c>
      <c r="M17" s="45">
        <v>11</v>
      </c>
      <c r="N17" s="45">
        <v>11</v>
      </c>
      <c r="O17" s="45">
        <v>11</v>
      </c>
      <c r="P17" s="45">
        <v>11</v>
      </c>
      <c r="Q17" s="45">
        <v>11</v>
      </c>
      <c r="R17" s="45">
        <v>11</v>
      </c>
      <c r="S17" s="45">
        <v>11</v>
      </c>
      <c r="T17" s="45">
        <v>11</v>
      </c>
      <c r="U17" s="45">
        <v>11</v>
      </c>
      <c r="V17" s="45">
        <v>11</v>
      </c>
      <c r="W17" s="45">
        <v>11</v>
      </c>
      <c r="X17" s="45">
        <v>11</v>
      </c>
      <c r="Y17" s="45">
        <v>12</v>
      </c>
      <c r="Z17" s="45">
        <v>12</v>
      </c>
      <c r="AA17" s="45">
        <v>11</v>
      </c>
      <c r="AB17" s="45">
        <v>12</v>
      </c>
      <c r="AC17" s="20">
        <v>12</v>
      </c>
    </row>
    <row r="18" spans="2:29" x14ac:dyDescent="0.35">
      <c r="B18" s="3">
        <v>15</v>
      </c>
      <c r="C18" s="45">
        <v>2</v>
      </c>
      <c r="D18" s="45">
        <v>3</v>
      </c>
      <c r="E18" s="45">
        <v>3</v>
      </c>
      <c r="F18" s="45">
        <v>2</v>
      </c>
      <c r="G18" s="45">
        <v>11</v>
      </c>
      <c r="H18" s="45">
        <v>11</v>
      </c>
      <c r="I18" s="45">
        <v>2</v>
      </c>
      <c r="J18" s="45">
        <v>11</v>
      </c>
      <c r="K18" s="45">
        <v>11</v>
      </c>
      <c r="L18" s="45">
        <v>2</v>
      </c>
      <c r="M18" s="45">
        <v>3</v>
      </c>
      <c r="N18" s="45">
        <v>3</v>
      </c>
      <c r="O18" s="45">
        <v>2</v>
      </c>
      <c r="P18" s="45">
        <v>11</v>
      </c>
      <c r="Q18" s="45">
        <v>11</v>
      </c>
      <c r="R18" s="45">
        <v>2</v>
      </c>
      <c r="S18" s="45">
        <v>11</v>
      </c>
      <c r="T18" s="45">
        <v>12</v>
      </c>
      <c r="U18" s="45">
        <v>2</v>
      </c>
      <c r="V18" s="45">
        <v>3</v>
      </c>
      <c r="W18" s="45">
        <v>3</v>
      </c>
      <c r="X18" s="45">
        <v>2</v>
      </c>
      <c r="Y18" s="45">
        <v>11</v>
      </c>
      <c r="Z18" s="45">
        <v>11</v>
      </c>
      <c r="AA18" s="45">
        <v>2</v>
      </c>
      <c r="AB18" s="45">
        <v>11</v>
      </c>
      <c r="AC18" s="20">
        <v>12</v>
      </c>
    </row>
    <row r="19" spans="2:29" x14ac:dyDescent="0.35">
      <c r="B19" s="3">
        <v>16</v>
      </c>
      <c r="C19" s="45">
        <v>0</v>
      </c>
      <c r="D19" s="45">
        <v>0</v>
      </c>
      <c r="E19" s="45">
        <v>0</v>
      </c>
      <c r="F19" s="45">
        <v>0</v>
      </c>
      <c r="G19" s="45">
        <v>0</v>
      </c>
      <c r="H19" s="45">
        <v>0</v>
      </c>
      <c r="I19" s="45">
        <v>0</v>
      </c>
      <c r="J19" s="45">
        <v>0</v>
      </c>
      <c r="K19" s="45">
        <v>0</v>
      </c>
      <c r="L19" s="45">
        <v>3</v>
      </c>
      <c r="M19" s="45">
        <v>3</v>
      </c>
      <c r="N19" s="45">
        <v>3</v>
      </c>
      <c r="O19" s="45">
        <v>11</v>
      </c>
      <c r="P19" s="45">
        <v>11</v>
      </c>
      <c r="Q19" s="45">
        <v>11</v>
      </c>
      <c r="R19" s="45">
        <v>11</v>
      </c>
      <c r="S19" s="45">
        <v>11</v>
      </c>
      <c r="T19" s="45">
        <v>11</v>
      </c>
      <c r="U19" s="45">
        <v>3</v>
      </c>
      <c r="V19" s="45">
        <v>3</v>
      </c>
      <c r="W19" s="45">
        <v>3</v>
      </c>
      <c r="X19" s="45">
        <v>11</v>
      </c>
      <c r="Y19" s="45">
        <v>11</v>
      </c>
      <c r="Z19" s="45">
        <v>11</v>
      </c>
      <c r="AA19" s="45">
        <v>11</v>
      </c>
      <c r="AB19" s="45">
        <v>12</v>
      </c>
      <c r="AC19" s="20">
        <v>12</v>
      </c>
    </row>
    <row r="20" spans="2:29" x14ac:dyDescent="0.35">
      <c r="B20" s="3">
        <v>17</v>
      </c>
      <c r="C20" s="45">
        <v>2</v>
      </c>
      <c r="D20" s="45">
        <v>3</v>
      </c>
      <c r="E20" s="45">
        <v>3</v>
      </c>
      <c r="F20" s="45">
        <v>2</v>
      </c>
      <c r="G20" s="45">
        <v>3</v>
      </c>
      <c r="H20" s="45">
        <v>3</v>
      </c>
      <c r="I20" s="45">
        <v>2</v>
      </c>
      <c r="J20" s="45">
        <v>3</v>
      </c>
      <c r="K20" s="45">
        <v>3</v>
      </c>
      <c r="L20" s="45">
        <v>2</v>
      </c>
      <c r="M20" s="45">
        <v>4</v>
      </c>
      <c r="N20" s="45">
        <v>4</v>
      </c>
      <c r="O20" s="45">
        <v>2</v>
      </c>
      <c r="P20" s="45">
        <v>4</v>
      </c>
      <c r="Q20" s="45">
        <v>4</v>
      </c>
      <c r="R20" s="45">
        <v>2</v>
      </c>
      <c r="S20" s="45">
        <v>4</v>
      </c>
      <c r="T20" s="45">
        <v>4</v>
      </c>
      <c r="U20" s="45">
        <v>2</v>
      </c>
      <c r="V20" s="45">
        <v>11</v>
      </c>
      <c r="W20" s="45">
        <v>11</v>
      </c>
      <c r="X20" s="45">
        <v>2</v>
      </c>
      <c r="Y20" s="45">
        <v>11</v>
      </c>
      <c r="Z20" s="45">
        <v>11</v>
      </c>
      <c r="AA20" s="45">
        <v>2</v>
      </c>
      <c r="AB20" s="45">
        <v>11</v>
      </c>
      <c r="AC20" s="20">
        <v>11</v>
      </c>
    </row>
    <row r="21" spans="2:29" x14ac:dyDescent="0.35">
      <c r="B21" s="3">
        <v>18</v>
      </c>
      <c r="C21" s="45">
        <v>7</v>
      </c>
      <c r="D21" s="45">
        <v>7</v>
      </c>
      <c r="E21" s="45">
        <v>7</v>
      </c>
      <c r="F21" s="45">
        <v>7</v>
      </c>
      <c r="G21" s="45">
        <v>7</v>
      </c>
      <c r="H21" s="45">
        <v>7</v>
      </c>
      <c r="I21" s="45">
        <v>7</v>
      </c>
      <c r="J21" s="45">
        <v>7</v>
      </c>
      <c r="K21" s="45">
        <v>7</v>
      </c>
      <c r="L21" s="45">
        <v>7</v>
      </c>
      <c r="M21" s="45">
        <v>10</v>
      </c>
      <c r="N21" s="45">
        <v>10</v>
      </c>
      <c r="O21" s="45">
        <v>7</v>
      </c>
      <c r="P21" s="45">
        <v>11</v>
      </c>
      <c r="Q21" s="45">
        <v>11</v>
      </c>
      <c r="R21" s="45">
        <v>7</v>
      </c>
      <c r="S21" s="45">
        <v>11</v>
      </c>
      <c r="T21" s="45">
        <v>11</v>
      </c>
      <c r="U21" s="45">
        <v>7</v>
      </c>
      <c r="V21" s="45">
        <v>10</v>
      </c>
      <c r="W21" s="45">
        <v>10</v>
      </c>
      <c r="X21" s="45">
        <v>7</v>
      </c>
      <c r="Y21" s="45">
        <v>11</v>
      </c>
      <c r="Z21" s="45">
        <v>11</v>
      </c>
      <c r="AA21" s="45">
        <v>7</v>
      </c>
      <c r="AB21" s="45">
        <v>11</v>
      </c>
      <c r="AC21" s="20">
        <v>12</v>
      </c>
    </row>
    <row r="22" spans="2:29" x14ac:dyDescent="0.35">
      <c r="B22" s="3">
        <v>19</v>
      </c>
      <c r="C22" s="45">
        <v>0</v>
      </c>
      <c r="D22" s="45">
        <v>0</v>
      </c>
      <c r="E22" s="45">
        <v>0</v>
      </c>
      <c r="F22" s="45">
        <v>6</v>
      </c>
      <c r="G22" s="45">
        <v>6</v>
      </c>
      <c r="H22" s="45">
        <v>6</v>
      </c>
      <c r="I22" s="45">
        <v>6</v>
      </c>
      <c r="J22" s="45">
        <v>6</v>
      </c>
      <c r="K22" s="45">
        <v>6</v>
      </c>
      <c r="L22" s="45">
        <v>0</v>
      </c>
      <c r="M22" s="45">
        <v>0</v>
      </c>
      <c r="N22" s="45">
        <v>0</v>
      </c>
      <c r="O22" s="45">
        <v>11</v>
      </c>
      <c r="P22" s="45">
        <v>11</v>
      </c>
      <c r="Q22" s="45">
        <v>11</v>
      </c>
      <c r="R22" s="45">
        <v>11</v>
      </c>
      <c r="S22" s="45">
        <v>11</v>
      </c>
      <c r="T22" s="45">
        <v>11</v>
      </c>
      <c r="U22" s="45">
        <v>0</v>
      </c>
      <c r="V22" s="45">
        <v>0</v>
      </c>
      <c r="W22" s="45">
        <v>0</v>
      </c>
      <c r="X22" s="45">
        <v>11</v>
      </c>
      <c r="Y22" s="45">
        <v>11</v>
      </c>
      <c r="Z22" s="45">
        <v>11</v>
      </c>
      <c r="AA22" s="45">
        <v>11</v>
      </c>
      <c r="AB22" s="45">
        <v>12</v>
      </c>
      <c r="AC22" s="20">
        <v>12</v>
      </c>
    </row>
    <row r="23" spans="2:29" x14ac:dyDescent="0.35">
      <c r="B23" s="3">
        <v>20</v>
      </c>
      <c r="C23" s="45">
        <v>0</v>
      </c>
      <c r="D23" s="45">
        <v>0</v>
      </c>
      <c r="E23" s="45">
        <v>0</v>
      </c>
      <c r="F23" s="45">
        <v>0</v>
      </c>
      <c r="G23" s="45">
        <v>0</v>
      </c>
      <c r="H23" s="45">
        <v>0</v>
      </c>
      <c r="I23" s="45">
        <v>0</v>
      </c>
      <c r="J23" s="45">
        <v>0</v>
      </c>
      <c r="K23" s="45">
        <v>0</v>
      </c>
      <c r="L23" s="45">
        <v>0</v>
      </c>
      <c r="M23" s="45">
        <v>0</v>
      </c>
      <c r="N23" s="45">
        <v>0</v>
      </c>
      <c r="O23" s="45">
        <v>4</v>
      </c>
      <c r="P23" s="45">
        <v>4</v>
      </c>
      <c r="Q23" s="45">
        <v>4</v>
      </c>
      <c r="R23" s="45">
        <v>4</v>
      </c>
      <c r="S23" s="45">
        <v>4</v>
      </c>
      <c r="T23" s="45">
        <v>4</v>
      </c>
      <c r="U23" s="45">
        <v>0</v>
      </c>
      <c r="V23" s="45">
        <v>0</v>
      </c>
      <c r="W23" s="45">
        <v>0</v>
      </c>
      <c r="X23" s="45">
        <v>11</v>
      </c>
      <c r="Y23" s="45">
        <v>11</v>
      </c>
      <c r="Z23" s="45">
        <v>11</v>
      </c>
      <c r="AA23" s="45">
        <v>11</v>
      </c>
      <c r="AB23" s="45">
        <v>11</v>
      </c>
      <c r="AC23" s="20">
        <v>11</v>
      </c>
    </row>
    <row r="24" spans="2:29" x14ac:dyDescent="0.35">
      <c r="B24" s="3">
        <v>21</v>
      </c>
      <c r="C24" s="45">
        <v>0</v>
      </c>
      <c r="D24" s="45">
        <v>0</v>
      </c>
      <c r="E24" s="45">
        <v>0</v>
      </c>
      <c r="F24" s="45">
        <v>8</v>
      </c>
      <c r="G24" s="45">
        <v>8</v>
      </c>
      <c r="H24" s="45">
        <v>8</v>
      </c>
      <c r="I24" s="45">
        <v>11</v>
      </c>
      <c r="J24" s="45">
        <v>11</v>
      </c>
      <c r="K24" s="45">
        <v>11</v>
      </c>
      <c r="L24" s="45">
        <v>0</v>
      </c>
      <c r="M24" s="45">
        <v>0</v>
      </c>
      <c r="N24" s="45">
        <v>0</v>
      </c>
      <c r="O24" s="45">
        <v>8</v>
      </c>
      <c r="P24" s="45">
        <v>8</v>
      </c>
      <c r="Q24" s="45">
        <v>8</v>
      </c>
      <c r="R24" s="45">
        <v>11</v>
      </c>
      <c r="S24" s="45">
        <v>11</v>
      </c>
      <c r="T24" s="45">
        <v>11</v>
      </c>
      <c r="U24" s="45">
        <v>0</v>
      </c>
      <c r="V24" s="45">
        <v>0</v>
      </c>
      <c r="W24" s="45">
        <v>0</v>
      </c>
      <c r="X24" s="45">
        <v>8</v>
      </c>
      <c r="Y24" s="45">
        <v>8</v>
      </c>
      <c r="Z24" s="45">
        <v>8</v>
      </c>
      <c r="AA24" s="45">
        <v>11</v>
      </c>
      <c r="AB24" s="45">
        <v>11</v>
      </c>
      <c r="AC24" s="20">
        <v>11</v>
      </c>
    </row>
    <row r="25" spans="2:29" x14ac:dyDescent="0.35">
      <c r="B25" s="3">
        <v>22</v>
      </c>
      <c r="C25" s="45">
        <v>0</v>
      </c>
      <c r="D25" s="45">
        <v>0</v>
      </c>
      <c r="E25" s="45">
        <v>0</v>
      </c>
      <c r="F25" s="45">
        <v>0</v>
      </c>
      <c r="G25" s="45">
        <v>0</v>
      </c>
      <c r="H25" s="45">
        <v>0</v>
      </c>
      <c r="I25" s="45">
        <v>0</v>
      </c>
      <c r="J25" s="45">
        <v>0</v>
      </c>
      <c r="K25" s="45">
        <v>0</v>
      </c>
      <c r="L25" s="45">
        <v>4</v>
      </c>
      <c r="M25" s="45">
        <v>11</v>
      </c>
      <c r="N25" s="45">
        <v>11</v>
      </c>
      <c r="O25" s="45">
        <v>4</v>
      </c>
      <c r="P25" s="45">
        <v>11</v>
      </c>
      <c r="Q25" s="45">
        <v>11</v>
      </c>
      <c r="R25" s="45">
        <v>4</v>
      </c>
      <c r="S25" s="45">
        <v>11</v>
      </c>
      <c r="T25" s="45">
        <v>11</v>
      </c>
      <c r="U25" s="45">
        <v>4</v>
      </c>
      <c r="V25" s="45">
        <v>11</v>
      </c>
      <c r="W25" s="45">
        <v>11</v>
      </c>
      <c r="X25" s="45">
        <v>4</v>
      </c>
      <c r="Y25" s="45">
        <v>11</v>
      </c>
      <c r="Z25" s="45">
        <v>12</v>
      </c>
      <c r="AA25" s="45">
        <v>4</v>
      </c>
      <c r="AB25" s="45">
        <v>11</v>
      </c>
      <c r="AC25" s="20">
        <v>12</v>
      </c>
    </row>
    <row r="26" spans="2:29" x14ac:dyDescent="0.35">
      <c r="B26" s="3">
        <v>23</v>
      </c>
      <c r="C26" s="45">
        <v>0</v>
      </c>
      <c r="D26" s="45">
        <v>2</v>
      </c>
      <c r="E26" s="45">
        <v>2</v>
      </c>
      <c r="F26" s="45">
        <v>0</v>
      </c>
      <c r="G26" s="45">
        <v>4</v>
      </c>
      <c r="H26" s="45">
        <v>4</v>
      </c>
      <c r="I26" s="45">
        <v>0</v>
      </c>
      <c r="J26" s="45">
        <v>4</v>
      </c>
      <c r="K26" s="45">
        <v>4</v>
      </c>
      <c r="L26" s="45">
        <v>0</v>
      </c>
      <c r="M26" s="45">
        <v>2</v>
      </c>
      <c r="N26" s="45">
        <v>2</v>
      </c>
      <c r="O26" s="45">
        <v>0</v>
      </c>
      <c r="P26" s="45">
        <v>6</v>
      </c>
      <c r="Q26" s="45">
        <v>6</v>
      </c>
      <c r="R26" s="45">
        <v>0</v>
      </c>
      <c r="S26" s="45">
        <v>6</v>
      </c>
      <c r="T26" s="45">
        <v>6</v>
      </c>
      <c r="U26" s="45">
        <v>0</v>
      </c>
      <c r="V26" s="45">
        <v>2</v>
      </c>
      <c r="W26" s="45">
        <v>2</v>
      </c>
      <c r="X26" s="45">
        <v>0</v>
      </c>
      <c r="Y26" s="45">
        <v>9</v>
      </c>
      <c r="Z26" s="45">
        <v>9</v>
      </c>
      <c r="AA26" s="45">
        <v>0</v>
      </c>
      <c r="AB26" s="45">
        <v>9</v>
      </c>
      <c r="AC26" s="20">
        <v>9</v>
      </c>
    </row>
    <row r="27" spans="2:29" x14ac:dyDescent="0.35">
      <c r="B27" s="3">
        <v>24</v>
      </c>
      <c r="C27" s="45">
        <v>2</v>
      </c>
      <c r="D27" s="45">
        <v>2</v>
      </c>
      <c r="E27" s="45">
        <v>2</v>
      </c>
      <c r="F27" s="45">
        <v>4</v>
      </c>
      <c r="G27" s="45">
        <v>4</v>
      </c>
      <c r="H27" s="45">
        <v>4</v>
      </c>
      <c r="I27" s="45">
        <v>5</v>
      </c>
      <c r="J27" s="45">
        <v>5</v>
      </c>
      <c r="K27" s="45">
        <v>5</v>
      </c>
      <c r="L27" s="45">
        <v>2</v>
      </c>
      <c r="M27" s="45">
        <v>2</v>
      </c>
      <c r="N27" s="45">
        <v>2</v>
      </c>
      <c r="O27" s="45">
        <v>4</v>
      </c>
      <c r="P27" s="45">
        <v>4</v>
      </c>
      <c r="Q27" s="45">
        <v>4</v>
      </c>
      <c r="R27" s="45">
        <v>8</v>
      </c>
      <c r="S27" s="45">
        <v>8</v>
      </c>
      <c r="T27" s="45">
        <v>8</v>
      </c>
      <c r="U27" s="45">
        <v>2</v>
      </c>
      <c r="V27" s="45">
        <v>2</v>
      </c>
      <c r="W27" s="45">
        <v>2</v>
      </c>
      <c r="X27" s="45">
        <v>4</v>
      </c>
      <c r="Y27" s="45">
        <v>4</v>
      </c>
      <c r="Z27" s="45">
        <v>4</v>
      </c>
      <c r="AA27" s="45">
        <v>10</v>
      </c>
      <c r="AB27" s="45">
        <v>10</v>
      </c>
      <c r="AC27" s="20">
        <v>10</v>
      </c>
    </row>
    <row r="28" spans="2:29" x14ac:dyDescent="0.35">
      <c r="B28" s="3">
        <v>25</v>
      </c>
      <c r="C28" s="45">
        <v>0</v>
      </c>
      <c r="D28" s="45">
        <v>0</v>
      </c>
      <c r="E28" s="45">
        <v>0</v>
      </c>
      <c r="F28" s="45">
        <v>2</v>
      </c>
      <c r="G28" s="45">
        <v>2</v>
      </c>
      <c r="H28" s="45">
        <v>2</v>
      </c>
      <c r="I28" s="45">
        <v>2</v>
      </c>
      <c r="J28" s="45">
        <v>2</v>
      </c>
      <c r="K28" s="45">
        <v>2</v>
      </c>
      <c r="L28" s="45">
        <v>0</v>
      </c>
      <c r="M28" s="45">
        <v>0</v>
      </c>
      <c r="N28" s="45">
        <v>0</v>
      </c>
      <c r="O28" s="45">
        <v>5</v>
      </c>
      <c r="P28" s="45">
        <v>5</v>
      </c>
      <c r="Q28" s="45">
        <v>5</v>
      </c>
      <c r="R28" s="45">
        <v>5</v>
      </c>
      <c r="S28" s="45">
        <v>5</v>
      </c>
      <c r="T28" s="45">
        <v>5</v>
      </c>
      <c r="U28" s="45">
        <v>0</v>
      </c>
      <c r="V28" s="45">
        <v>0</v>
      </c>
      <c r="W28" s="45">
        <v>0</v>
      </c>
      <c r="X28" s="45">
        <v>8</v>
      </c>
      <c r="Y28" s="45">
        <v>8</v>
      </c>
      <c r="Z28" s="45">
        <v>8</v>
      </c>
      <c r="AA28" s="45">
        <v>8</v>
      </c>
      <c r="AB28" s="45">
        <v>8</v>
      </c>
      <c r="AC28" s="20">
        <v>8</v>
      </c>
    </row>
    <row r="29" spans="2:29" x14ac:dyDescent="0.35">
      <c r="B29" s="3">
        <v>26</v>
      </c>
      <c r="C29" s="45">
        <v>1</v>
      </c>
      <c r="D29" s="45">
        <v>1</v>
      </c>
      <c r="E29" s="45">
        <v>1</v>
      </c>
      <c r="F29" s="45">
        <v>1</v>
      </c>
      <c r="G29" s="45">
        <v>1</v>
      </c>
      <c r="H29" s="45">
        <v>1</v>
      </c>
      <c r="I29" s="45">
        <v>1</v>
      </c>
      <c r="J29" s="45">
        <v>1</v>
      </c>
      <c r="K29" s="45">
        <v>1</v>
      </c>
      <c r="L29" s="45">
        <v>1</v>
      </c>
      <c r="M29" s="45">
        <v>7</v>
      </c>
      <c r="N29" s="45">
        <v>7</v>
      </c>
      <c r="O29" s="45">
        <v>1</v>
      </c>
      <c r="P29" s="45">
        <v>7</v>
      </c>
      <c r="Q29" s="45">
        <v>7</v>
      </c>
      <c r="R29" s="45">
        <v>1</v>
      </c>
      <c r="S29" s="45">
        <v>7</v>
      </c>
      <c r="T29" s="45">
        <v>7</v>
      </c>
      <c r="U29" s="45">
        <v>1</v>
      </c>
      <c r="V29" s="45">
        <v>7</v>
      </c>
      <c r="W29" s="45">
        <v>9</v>
      </c>
      <c r="X29" s="45">
        <v>1</v>
      </c>
      <c r="Y29" s="45">
        <v>7</v>
      </c>
      <c r="Z29" s="45">
        <v>9</v>
      </c>
      <c r="AA29" s="45">
        <v>1</v>
      </c>
      <c r="AB29" s="45">
        <v>7</v>
      </c>
      <c r="AC29" s="20">
        <v>9</v>
      </c>
    </row>
    <row r="30" spans="2:29" x14ac:dyDescent="0.35">
      <c r="B30" s="3">
        <v>27</v>
      </c>
      <c r="C30" s="45">
        <v>1</v>
      </c>
      <c r="D30" s="45">
        <v>6</v>
      </c>
      <c r="E30" s="45">
        <v>6</v>
      </c>
      <c r="F30" s="45">
        <v>1</v>
      </c>
      <c r="G30" s="45">
        <v>8</v>
      </c>
      <c r="H30" s="45">
        <v>8</v>
      </c>
      <c r="I30" s="45">
        <v>1</v>
      </c>
      <c r="J30" s="45">
        <v>8</v>
      </c>
      <c r="K30" s="45">
        <v>8</v>
      </c>
      <c r="L30" s="45">
        <v>1</v>
      </c>
      <c r="M30" s="45">
        <v>6</v>
      </c>
      <c r="N30" s="45">
        <v>6</v>
      </c>
      <c r="O30" s="45">
        <v>1</v>
      </c>
      <c r="P30" s="45">
        <v>10</v>
      </c>
      <c r="Q30" s="45">
        <v>10</v>
      </c>
      <c r="R30" s="45">
        <v>1</v>
      </c>
      <c r="S30" s="45">
        <v>11</v>
      </c>
      <c r="T30" s="45">
        <v>11</v>
      </c>
      <c r="U30" s="45">
        <v>1</v>
      </c>
      <c r="V30" s="45">
        <v>6</v>
      </c>
      <c r="W30" s="45">
        <v>6</v>
      </c>
      <c r="X30" s="45">
        <v>1</v>
      </c>
      <c r="Y30" s="45">
        <v>10</v>
      </c>
      <c r="Z30" s="45">
        <v>10</v>
      </c>
      <c r="AA30" s="45">
        <v>1</v>
      </c>
      <c r="AB30" s="45">
        <v>11</v>
      </c>
      <c r="AC30" s="20">
        <v>11</v>
      </c>
    </row>
    <row r="31" spans="2:29" x14ac:dyDescent="0.35">
      <c r="B31" s="3">
        <v>28</v>
      </c>
      <c r="C31" s="45">
        <v>1</v>
      </c>
      <c r="D31" s="45">
        <v>1</v>
      </c>
      <c r="E31" s="45">
        <v>1</v>
      </c>
      <c r="F31" s="45">
        <v>1</v>
      </c>
      <c r="G31" s="45">
        <v>1</v>
      </c>
      <c r="H31" s="45">
        <v>1</v>
      </c>
      <c r="I31" s="45">
        <v>1</v>
      </c>
      <c r="J31" s="45">
        <v>1</v>
      </c>
      <c r="K31" s="45">
        <v>1</v>
      </c>
      <c r="L31" s="45">
        <v>5</v>
      </c>
      <c r="M31" s="45">
        <v>5</v>
      </c>
      <c r="N31" s="45">
        <v>5</v>
      </c>
      <c r="O31" s="45">
        <v>5</v>
      </c>
      <c r="P31" s="45">
        <v>5</v>
      </c>
      <c r="Q31" s="45">
        <v>5</v>
      </c>
      <c r="R31" s="45">
        <v>5</v>
      </c>
      <c r="S31" s="45">
        <v>5</v>
      </c>
      <c r="T31" s="45">
        <v>5</v>
      </c>
      <c r="U31" s="45">
        <v>6</v>
      </c>
      <c r="V31" s="45">
        <v>6</v>
      </c>
      <c r="W31" s="45">
        <v>6</v>
      </c>
      <c r="X31" s="45">
        <v>7</v>
      </c>
      <c r="Y31" s="45">
        <v>7</v>
      </c>
      <c r="Z31" s="45">
        <v>7</v>
      </c>
      <c r="AA31" s="45">
        <v>7</v>
      </c>
      <c r="AB31" s="45">
        <v>7</v>
      </c>
      <c r="AC31" s="20">
        <v>7</v>
      </c>
    </row>
    <row r="32" spans="2:29" x14ac:dyDescent="0.35">
      <c r="B32" s="3">
        <v>29</v>
      </c>
      <c r="C32" s="45">
        <v>0</v>
      </c>
      <c r="D32" s="45">
        <v>1</v>
      </c>
      <c r="E32" s="45">
        <v>1</v>
      </c>
      <c r="F32" s="45">
        <v>0</v>
      </c>
      <c r="G32" s="45">
        <v>1</v>
      </c>
      <c r="H32" s="45">
        <v>5</v>
      </c>
      <c r="I32" s="45">
        <v>0</v>
      </c>
      <c r="J32" s="45">
        <v>1</v>
      </c>
      <c r="K32" s="45">
        <v>5</v>
      </c>
      <c r="L32" s="45">
        <v>0</v>
      </c>
      <c r="M32" s="45">
        <v>1</v>
      </c>
      <c r="N32" s="45">
        <v>1</v>
      </c>
      <c r="O32" s="45">
        <v>0</v>
      </c>
      <c r="P32" s="45">
        <v>1</v>
      </c>
      <c r="Q32" s="45">
        <v>5</v>
      </c>
      <c r="R32" s="45">
        <v>0</v>
      </c>
      <c r="S32" s="45">
        <v>1</v>
      </c>
      <c r="T32" s="45">
        <v>7</v>
      </c>
      <c r="U32" s="45">
        <v>0</v>
      </c>
      <c r="V32" s="45">
        <v>1</v>
      </c>
      <c r="W32" s="45">
        <v>1</v>
      </c>
      <c r="X32" s="45">
        <v>0</v>
      </c>
      <c r="Y32" s="45">
        <v>1</v>
      </c>
      <c r="Z32" s="45">
        <v>5</v>
      </c>
      <c r="AA32" s="45">
        <v>0</v>
      </c>
      <c r="AB32" s="45">
        <v>1</v>
      </c>
      <c r="AC32" s="20">
        <v>7</v>
      </c>
    </row>
    <row r="33" spans="2:29" x14ac:dyDescent="0.35">
      <c r="B33" s="3">
        <v>30</v>
      </c>
      <c r="C33" s="45">
        <v>2</v>
      </c>
      <c r="D33" s="45">
        <v>2</v>
      </c>
      <c r="E33" s="45">
        <v>2</v>
      </c>
      <c r="F33" s="45">
        <v>2</v>
      </c>
      <c r="G33" s="45">
        <v>2</v>
      </c>
      <c r="H33" s="45">
        <v>2</v>
      </c>
      <c r="I33" s="45">
        <v>2</v>
      </c>
      <c r="J33" s="45">
        <v>2</v>
      </c>
      <c r="K33" s="45">
        <v>2</v>
      </c>
      <c r="L33" s="45">
        <v>7</v>
      </c>
      <c r="M33" s="45">
        <v>7</v>
      </c>
      <c r="N33" s="45">
        <v>7</v>
      </c>
      <c r="O33" s="45">
        <v>7</v>
      </c>
      <c r="P33" s="45">
        <v>7</v>
      </c>
      <c r="Q33" s="45">
        <v>7</v>
      </c>
      <c r="R33" s="45">
        <v>7</v>
      </c>
      <c r="S33" s="45">
        <v>7</v>
      </c>
      <c r="T33" s="45">
        <v>7</v>
      </c>
      <c r="U33" s="45">
        <v>8</v>
      </c>
      <c r="V33" s="45">
        <v>8</v>
      </c>
      <c r="W33" s="45">
        <v>8</v>
      </c>
      <c r="X33" s="45">
        <v>11</v>
      </c>
      <c r="Y33" s="45">
        <v>11</v>
      </c>
      <c r="Z33" s="45">
        <v>11</v>
      </c>
      <c r="AA33" s="45">
        <v>11</v>
      </c>
      <c r="AB33" s="45">
        <v>11</v>
      </c>
      <c r="AC33" s="20">
        <v>11</v>
      </c>
    </row>
    <row r="34" spans="2:29" x14ac:dyDescent="0.35">
      <c r="B34" s="3">
        <v>31</v>
      </c>
      <c r="C34" s="45">
        <v>5</v>
      </c>
      <c r="D34" s="45">
        <v>5</v>
      </c>
      <c r="E34" s="45">
        <v>5</v>
      </c>
      <c r="F34" s="45">
        <v>5</v>
      </c>
      <c r="G34" s="45">
        <v>5</v>
      </c>
      <c r="H34" s="45">
        <v>5</v>
      </c>
      <c r="I34" s="45">
        <v>5</v>
      </c>
      <c r="J34" s="45">
        <v>5</v>
      </c>
      <c r="K34" s="45">
        <v>5</v>
      </c>
      <c r="L34" s="45">
        <v>11</v>
      </c>
      <c r="M34" s="45">
        <v>11</v>
      </c>
      <c r="N34" s="45">
        <v>11</v>
      </c>
      <c r="O34" s="45">
        <v>11</v>
      </c>
      <c r="P34" s="45">
        <v>11</v>
      </c>
      <c r="Q34" s="45">
        <v>11</v>
      </c>
      <c r="R34" s="45">
        <v>11</v>
      </c>
      <c r="S34" s="45">
        <v>11</v>
      </c>
      <c r="T34" s="45">
        <v>11</v>
      </c>
      <c r="U34" s="45">
        <v>11</v>
      </c>
      <c r="V34" s="45">
        <v>11</v>
      </c>
      <c r="W34" s="45">
        <v>11</v>
      </c>
      <c r="X34" s="45">
        <v>11</v>
      </c>
      <c r="Y34" s="45">
        <v>12</v>
      </c>
      <c r="Z34" s="45">
        <v>12</v>
      </c>
      <c r="AA34" s="45">
        <v>11</v>
      </c>
      <c r="AB34" s="45">
        <v>12</v>
      </c>
      <c r="AC34" s="20">
        <v>12</v>
      </c>
    </row>
    <row r="35" spans="2:29" x14ac:dyDescent="0.35">
      <c r="B35" s="3">
        <v>32</v>
      </c>
      <c r="C35" s="45">
        <v>10</v>
      </c>
      <c r="D35" s="45">
        <v>10</v>
      </c>
      <c r="E35" s="45">
        <v>10</v>
      </c>
      <c r="F35" s="45">
        <v>11</v>
      </c>
      <c r="G35" s="45">
        <v>11</v>
      </c>
      <c r="H35" s="45">
        <v>11</v>
      </c>
      <c r="I35" s="45">
        <v>11</v>
      </c>
      <c r="J35" s="45">
        <v>11</v>
      </c>
      <c r="K35" s="45">
        <v>11</v>
      </c>
      <c r="L35" s="45">
        <v>10</v>
      </c>
      <c r="M35" s="45">
        <v>10</v>
      </c>
      <c r="N35" s="45">
        <v>10</v>
      </c>
      <c r="O35" s="45">
        <v>11</v>
      </c>
      <c r="P35" s="45">
        <v>11</v>
      </c>
      <c r="Q35" s="45">
        <v>11</v>
      </c>
      <c r="R35" s="45">
        <v>11</v>
      </c>
      <c r="S35" s="45">
        <v>12</v>
      </c>
      <c r="T35" s="45">
        <v>12</v>
      </c>
      <c r="U35" s="45">
        <v>10</v>
      </c>
      <c r="V35" s="45">
        <v>10</v>
      </c>
      <c r="W35" s="45">
        <v>10</v>
      </c>
      <c r="X35" s="45">
        <v>11</v>
      </c>
      <c r="Y35" s="45">
        <v>11</v>
      </c>
      <c r="Z35" s="45">
        <v>11</v>
      </c>
      <c r="AA35" s="45">
        <v>11</v>
      </c>
      <c r="AB35" s="45">
        <v>12</v>
      </c>
      <c r="AC35" s="20">
        <v>12</v>
      </c>
    </row>
    <row r="36" spans="2:29" x14ac:dyDescent="0.35">
      <c r="B36" s="3">
        <v>33</v>
      </c>
      <c r="C36" s="45">
        <v>3</v>
      </c>
      <c r="D36" s="45">
        <v>3</v>
      </c>
      <c r="E36" s="45">
        <v>3</v>
      </c>
      <c r="F36" s="45">
        <v>4</v>
      </c>
      <c r="G36" s="45">
        <v>4</v>
      </c>
      <c r="H36" s="45">
        <v>4</v>
      </c>
      <c r="I36" s="45">
        <v>4</v>
      </c>
      <c r="J36" s="45">
        <v>4</v>
      </c>
      <c r="K36" s="45">
        <v>4</v>
      </c>
      <c r="L36" s="45">
        <v>3</v>
      </c>
      <c r="M36" s="45">
        <v>3</v>
      </c>
      <c r="N36" s="45">
        <v>3</v>
      </c>
      <c r="O36" s="45">
        <v>4</v>
      </c>
      <c r="P36" s="45">
        <v>4</v>
      </c>
      <c r="Q36" s="45">
        <v>4</v>
      </c>
      <c r="R36" s="45">
        <v>11</v>
      </c>
      <c r="S36" s="45">
        <v>11</v>
      </c>
      <c r="T36" s="45">
        <v>11</v>
      </c>
      <c r="U36" s="45">
        <v>3</v>
      </c>
      <c r="V36" s="45">
        <v>3</v>
      </c>
      <c r="W36" s="45">
        <v>3</v>
      </c>
      <c r="X36" s="45">
        <v>4</v>
      </c>
      <c r="Y36" s="45">
        <v>4</v>
      </c>
      <c r="Z36" s="45">
        <v>4</v>
      </c>
      <c r="AA36" s="45">
        <v>11</v>
      </c>
      <c r="AB36" s="45">
        <v>11</v>
      </c>
      <c r="AC36" s="20">
        <v>11</v>
      </c>
    </row>
    <row r="37" spans="2:29" x14ac:dyDescent="0.35">
      <c r="B37" s="3">
        <v>34</v>
      </c>
      <c r="C37" s="45">
        <v>0</v>
      </c>
      <c r="D37" s="45">
        <v>0</v>
      </c>
      <c r="E37" s="45">
        <v>0</v>
      </c>
      <c r="F37" s="45">
        <v>0</v>
      </c>
      <c r="G37" s="45">
        <v>0</v>
      </c>
      <c r="H37" s="45">
        <v>0</v>
      </c>
      <c r="I37" s="45">
        <v>0</v>
      </c>
      <c r="J37" s="45">
        <v>0</v>
      </c>
      <c r="K37" s="45">
        <v>0</v>
      </c>
      <c r="L37" s="45">
        <v>0</v>
      </c>
      <c r="M37" s="45">
        <v>0</v>
      </c>
      <c r="N37" s="45">
        <v>0</v>
      </c>
      <c r="O37" s="45">
        <v>4</v>
      </c>
      <c r="P37" s="45">
        <v>4</v>
      </c>
      <c r="Q37" s="45">
        <v>4</v>
      </c>
      <c r="R37" s="45">
        <v>4</v>
      </c>
      <c r="S37" s="45">
        <v>4</v>
      </c>
      <c r="T37" s="45">
        <v>4</v>
      </c>
      <c r="U37" s="45">
        <v>0</v>
      </c>
      <c r="V37" s="45">
        <v>0</v>
      </c>
      <c r="W37" s="45">
        <v>0</v>
      </c>
      <c r="X37" s="45">
        <v>9</v>
      </c>
      <c r="Y37" s="45">
        <v>9</v>
      </c>
      <c r="Z37" s="45">
        <v>9</v>
      </c>
      <c r="AA37" s="45">
        <v>9</v>
      </c>
      <c r="AB37" s="45">
        <v>9</v>
      </c>
      <c r="AC37" s="20">
        <v>9</v>
      </c>
    </row>
    <row r="38" spans="2:29" x14ac:dyDescent="0.35">
      <c r="B38" s="3">
        <v>35</v>
      </c>
      <c r="C38" s="45">
        <v>3</v>
      </c>
      <c r="D38" s="45">
        <v>3</v>
      </c>
      <c r="E38" s="45">
        <v>3</v>
      </c>
      <c r="F38" s="45">
        <v>3</v>
      </c>
      <c r="G38" s="45">
        <v>3</v>
      </c>
      <c r="H38" s="45">
        <v>3</v>
      </c>
      <c r="I38" s="45">
        <v>3</v>
      </c>
      <c r="J38" s="45">
        <v>3</v>
      </c>
      <c r="K38" s="45">
        <v>3</v>
      </c>
      <c r="L38" s="45">
        <v>4</v>
      </c>
      <c r="M38" s="45">
        <v>4</v>
      </c>
      <c r="N38" s="45">
        <v>4</v>
      </c>
      <c r="O38" s="45">
        <v>4</v>
      </c>
      <c r="P38" s="45">
        <v>4</v>
      </c>
      <c r="Q38" s="45">
        <v>4</v>
      </c>
      <c r="R38" s="45">
        <v>4</v>
      </c>
      <c r="S38" s="45">
        <v>4</v>
      </c>
      <c r="T38" s="45">
        <v>4</v>
      </c>
      <c r="U38" s="45">
        <v>7</v>
      </c>
      <c r="V38" s="45">
        <v>7</v>
      </c>
      <c r="W38" s="45">
        <v>7</v>
      </c>
      <c r="X38" s="45">
        <v>7</v>
      </c>
      <c r="Y38" s="45">
        <v>7</v>
      </c>
      <c r="Z38" s="45">
        <v>7</v>
      </c>
      <c r="AA38" s="45">
        <v>7</v>
      </c>
      <c r="AB38" s="45">
        <v>7</v>
      </c>
      <c r="AC38" s="20">
        <v>7</v>
      </c>
    </row>
    <row r="39" spans="2:29" x14ac:dyDescent="0.35">
      <c r="B39" s="3">
        <v>36</v>
      </c>
      <c r="C39" s="45">
        <v>1</v>
      </c>
      <c r="D39" s="45">
        <v>1</v>
      </c>
      <c r="E39" s="45">
        <v>1</v>
      </c>
      <c r="F39" s="45">
        <v>5</v>
      </c>
      <c r="G39" s="45">
        <v>5</v>
      </c>
      <c r="H39" s="45">
        <v>5</v>
      </c>
      <c r="I39" s="45">
        <v>8</v>
      </c>
      <c r="J39" s="45">
        <v>8</v>
      </c>
      <c r="K39" s="45">
        <v>8</v>
      </c>
      <c r="L39" s="45">
        <v>1</v>
      </c>
      <c r="M39" s="45">
        <v>1</v>
      </c>
      <c r="N39" s="45">
        <v>1</v>
      </c>
      <c r="O39" s="45">
        <v>5</v>
      </c>
      <c r="P39" s="45">
        <v>5</v>
      </c>
      <c r="Q39" s="45">
        <v>5</v>
      </c>
      <c r="R39" s="45">
        <v>8</v>
      </c>
      <c r="S39" s="45">
        <v>8</v>
      </c>
      <c r="T39" s="45">
        <v>8</v>
      </c>
      <c r="U39" s="45">
        <v>1</v>
      </c>
      <c r="V39" s="45">
        <v>1</v>
      </c>
      <c r="W39" s="45">
        <v>1</v>
      </c>
      <c r="X39" s="45">
        <v>5</v>
      </c>
      <c r="Y39" s="45">
        <v>5</v>
      </c>
      <c r="Z39" s="45">
        <v>5</v>
      </c>
      <c r="AA39" s="45">
        <v>8</v>
      </c>
      <c r="AB39" s="45">
        <v>8</v>
      </c>
      <c r="AC39" s="20">
        <v>8</v>
      </c>
    </row>
    <row r="40" spans="2:29" x14ac:dyDescent="0.35">
      <c r="B40" s="3">
        <v>37</v>
      </c>
      <c r="C40" s="45">
        <v>1</v>
      </c>
      <c r="D40" s="45">
        <v>4</v>
      </c>
      <c r="E40" s="45">
        <v>9</v>
      </c>
      <c r="F40" s="45">
        <v>1</v>
      </c>
      <c r="G40" s="45">
        <v>4</v>
      </c>
      <c r="H40" s="45">
        <v>10</v>
      </c>
      <c r="I40" s="45">
        <v>1</v>
      </c>
      <c r="J40" s="45">
        <v>4</v>
      </c>
      <c r="K40" s="45">
        <v>10</v>
      </c>
      <c r="L40" s="45">
        <v>1</v>
      </c>
      <c r="M40" s="45">
        <v>4</v>
      </c>
      <c r="N40" s="45">
        <v>9</v>
      </c>
      <c r="O40" s="45">
        <v>1</v>
      </c>
      <c r="P40" s="45">
        <v>4</v>
      </c>
      <c r="Q40" s="45">
        <v>11</v>
      </c>
      <c r="R40" s="45">
        <v>1</v>
      </c>
      <c r="S40" s="45">
        <v>4</v>
      </c>
      <c r="T40" s="45">
        <v>11</v>
      </c>
      <c r="U40" s="45">
        <v>1</v>
      </c>
      <c r="V40" s="45">
        <v>4</v>
      </c>
      <c r="W40" s="45">
        <v>9</v>
      </c>
      <c r="X40" s="45">
        <v>1</v>
      </c>
      <c r="Y40" s="45">
        <v>4</v>
      </c>
      <c r="Z40" s="45">
        <v>11</v>
      </c>
      <c r="AA40" s="45">
        <v>1</v>
      </c>
      <c r="AB40" s="45">
        <v>4</v>
      </c>
      <c r="AC40" s="20">
        <v>11</v>
      </c>
    </row>
    <row r="41" spans="2:29" x14ac:dyDescent="0.35">
      <c r="B41" s="3">
        <v>38</v>
      </c>
      <c r="C41" s="45">
        <v>5</v>
      </c>
      <c r="D41" s="45">
        <v>5</v>
      </c>
      <c r="E41" s="45">
        <v>5</v>
      </c>
      <c r="F41" s="45">
        <v>7</v>
      </c>
      <c r="G41" s="45">
        <v>7</v>
      </c>
      <c r="H41" s="45">
        <v>7</v>
      </c>
      <c r="I41" s="45">
        <v>9</v>
      </c>
      <c r="J41" s="45">
        <v>9</v>
      </c>
      <c r="K41" s="45">
        <v>9</v>
      </c>
      <c r="L41" s="45">
        <v>5</v>
      </c>
      <c r="M41" s="45">
        <v>5</v>
      </c>
      <c r="N41" s="45">
        <v>5</v>
      </c>
      <c r="O41" s="45">
        <v>7</v>
      </c>
      <c r="P41" s="45">
        <v>7</v>
      </c>
      <c r="Q41" s="45">
        <v>7</v>
      </c>
      <c r="R41" s="45">
        <v>9</v>
      </c>
      <c r="S41" s="45">
        <v>9</v>
      </c>
      <c r="T41" s="45">
        <v>9</v>
      </c>
      <c r="U41" s="45">
        <v>5</v>
      </c>
      <c r="V41" s="45">
        <v>5</v>
      </c>
      <c r="W41" s="45">
        <v>5</v>
      </c>
      <c r="X41" s="45">
        <v>7</v>
      </c>
      <c r="Y41" s="45">
        <v>7</v>
      </c>
      <c r="Z41" s="45">
        <v>7</v>
      </c>
      <c r="AA41" s="45">
        <v>9</v>
      </c>
      <c r="AB41" s="45">
        <v>9</v>
      </c>
      <c r="AC41" s="20">
        <v>9</v>
      </c>
    </row>
    <row r="42" spans="2:29" x14ac:dyDescent="0.35">
      <c r="B42" s="3">
        <v>39</v>
      </c>
      <c r="C42" s="45">
        <v>8</v>
      </c>
      <c r="D42" s="45">
        <v>11</v>
      </c>
      <c r="E42" s="45">
        <v>11</v>
      </c>
      <c r="F42" s="45">
        <v>8</v>
      </c>
      <c r="G42" s="45">
        <v>11</v>
      </c>
      <c r="H42" s="45">
        <v>11</v>
      </c>
      <c r="I42" s="45">
        <v>8</v>
      </c>
      <c r="J42" s="45">
        <v>11</v>
      </c>
      <c r="K42" s="45">
        <v>11</v>
      </c>
      <c r="L42" s="45">
        <v>8</v>
      </c>
      <c r="M42" s="45">
        <v>11</v>
      </c>
      <c r="N42" s="45">
        <v>11</v>
      </c>
      <c r="O42" s="45">
        <v>8</v>
      </c>
      <c r="P42" s="45">
        <v>11</v>
      </c>
      <c r="Q42" s="45">
        <v>12</v>
      </c>
      <c r="R42" s="45">
        <v>8</v>
      </c>
      <c r="S42" s="45">
        <v>11</v>
      </c>
      <c r="T42" s="45">
        <v>12</v>
      </c>
      <c r="U42" s="45">
        <v>8</v>
      </c>
      <c r="V42" s="45">
        <v>11</v>
      </c>
      <c r="W42" s="45">
        <v>11</v>
      </c>
      <c r="X42" s="45">
        <v>8</v>
      </c>
      <c r="Y42" s="45">
        <v>11</v>
      </c>
      <c r="Z42" s="45">
        <v>12</v>
      </c>
      <c r="AA42" s="45">
        <v>8</v>
      </c>
      <c r="AB42" s="45">
        <v>11</v>
      </c>
      <c r="AC42" s="20">
        <v>12</v>
      </c>
    </row>
    <row r="43" spans="2:29" x14ac:dyDescent="0.35">
      <c r="B43" s="3">
        <v>40</v>
      </c>
      <c r="C43" s="45">
        <v>1</v>
      </c>
      <c r="D43" s="45">
        <v>5</v>
      </c>
      <c r="E43" s="45">
        <v>5</v>
      </c>
      <c r="F43" s="45">
        <v>1</v>
      </c>
      <c r="G43" s="45">
        <v>5</v>
      </c>
      <c r="H43" s="45">
        <v>5</v>
      </c>
      <c r="I43" s="45">
        <v>1</v>
      </c>
      <c r="J43" s="45">
        <v>5</v>
      </c>
      <c r="K43" s="45">
        <v>5</v>
      </c>
      <c r="L43" s="45">
        <v>1</v>
      </c>
      <c r="M43" s="45">
        <v>8</v>
      </c>
      <c r="N43" s="45">
        <v>8</v>
      </c>
      <c r="O43" s="45">
        <v>1</v>
      </c>
      <c r="P43" s="45">
        <v>11</v>
      </c>
      <c r="Q43" s="45">
        <v>11</v>
      </c>
      <c r="R43" s="45">
        <v>1</v>
      </c>
      <c r="S43" s="45">
        <v>11</v>
      </c>
      <c r="T43" s="45">
        <v>11</v>
      </c>
      <c r="U43" s="45">
        <v>1</v>
      </c>
      <c r="V43" s="45">
        <v>8</v>
      </c>
      <c r="W43" s="45">
        <v>8</v>
      </c>
      <c r="X43" s="45">
        <v>1</v>
      </c>
      <c r="Y43" s="45">
        <v>11</v>
      </c>
      <c r="Z43" s="45">
        <v>11</v>
      </c>
      <c r="AA43" s="45">
        <v>1</v>
      </c>
      <c r="AB43" s="45">
        <v>11</v>
      </c>
      <c r="AC43" s="20">
        <v>12</v>
      </c>
    </row>
    <row r="44" spans="2:29" x14ac:dyDescent="0.35">
      <c r="B44" s="3">
        <v>41</v>
      </c>
      <c r="C44" s="45">
        <v>0</v>
      </c>
      <c r="D44" s="45">
        <v>0</v>
      </c>
      <c r="E44" s="45">
        <v>0</v>
      </c>
      <c r="F44" s="45">
        <v>4</v>
      </c>
      <c r="G44" s="45">
        <v>4</v>
      </c>
      <c r="H44" s="45">
        <v>4</v>
      </c>
      <c r="I44" s="45">
        <v>5</v>
      </c>
      <c r="J44" s="45">
        <v>11</v>
      </c>
      <c r="K44" s="45">
        <v>11</v>
      </c>
      <c r="L44" s="45">
        <v>0</v>
      </c>
      <c r="M44" s="45">
        <v>0</v>
      </c>
      <c r="N44" s="45">
        <v>0</v>
      </c>
      <c r="O44" s="45">
        <v>4</v>
      </c>
      <c r="P44" s="45">
        <v>4</v>
      </c>
      <c r="Q44" s="45">
        <v>4</v>
      </c>
      <c r="R44" s="45">
        <v>5</v>
      </c>
      <c r="S44" s="45">
        <v>11</v>
      </c>
      <c r="T44" s="45">
        <v>11</v>
      </c>
      <c r="U44" s="45">
        <v>0</v>
      </c>
      <c r="V44" s="45">
        <v>0</v>
      </c>
      <c r="W44" s="45">
        <v>0</v>
      </c>
      <c r="X44" s="45">
        <v>4</v>
      </c>
      <c r="Y44" s="45">
        <v>4</v>
      </c>
      <c r="Z44" s="45">
        <v>4</v>
      </c>
      <c r="AA44" s="45">
        <v>5</v>
      </c>
      <c r="AB44" s="45">
        <v>11</v>
      </c>
      <c r="AC44" s="20">
        <v>11</v>
      </c>
    </row>
    <row r="45" spans="2:29" x14ac:dyDescent="0.35">
      <c r="B45" s="3">
        <v>42</v>
      </c>
      <c r="C45" s="45">
        <v>11</v>
      </c>
      <c r="D45" s="45">
        <v>11</v>
      </c>
      <c r="E45" s="45">
        <v>11</v>
      </c>
      <c r="F45" s="45">
        <v>11</v>
      </c>
      <c r="G45" s="45">
        <v>11</v>
      </c>
      <c r="H45" s="45">
        <v>11</v>
      </c>
      <c r="I45" s="45">
        <v>11</v>
      </c>
      <c r="J45" s="45">
        <v>11</v>
      </c>
      <c r="K45" s="45">
        <v>11</v>
      </c>
      <c r="L45" s="45">
        <v>11</v>
      </c>
      <c r="M45" s="45">
        <v>11</v>
      </c>
      <c r="N45" s="45">
        <v>11</v>
      </c>
      <c r="O45" s="45">
        <v>11</v>
      </c>
      <c r="P45" s="45">
        <v>12</v>
      </c>
      <c r="Q45" s="45">
        <v>12</v>
      </c>
      <c r="R45" s="45">
        <v>11</v>
      </c>
      <c r="S45" s="45">
        <v>12</v>
      </c>
      <c r="T45" s="45">
        <v>12</v>
      </c>
      <c r="U45" s="45">
        <v>11</v>
      </c>
      <c r="V45" s="45">
        <v>11</v>
      </c>
      <c r="W45" s="45">
        <v>11</v>
      </c>
      <c r="X45" s="45">
        <v>11</v>
      </c>
      <c r="Y45" s="45">
        <v>12</v>
      </c>
      <c r="Z45" s="45">
        <v>12</v>
      </c>
      <c r="AA45" s="45">
        <v>11</v>
      </c>
      <c r="AB45" s="45">
        <v>12</v>
      </c>
      <c r="AC45" s="20">
        <v>13</v>
      </c>
    </row>
    <row r="46" spans="2:29" x14ac:dyDescent="0.35">
      <c r="B46" s="3">
        <v>43</v>
      </c>
      <c r="C46" s="45">
        <v>1</v>
      </c>
      <c r="D46" s="45">
        <v>1</v>
      </c>
      <c r="E46" s="45">
        <v>1</v>
      </c>
      <c r="F46" s="45">
        <v>1</v>
      </c>
      <c r="G46" s="45">
        <v>1</v>
      </c>
      <c r="H46" s="45">
        <v>1</v>
      </c>
      <c r="I46" s="45">
        <v>1</v>
      </c>
      <c r="J46" s="45">
        <v>1</v>
      </c>
      <c r="K46" s="45">
        <v>1</v>
      </c>
      <c r="L46" s="45">
        <v>6</v>
      </c>
      <c r="M46" s="45">
        <v>7</v>
      </c>
      <c r="N46" s="45">
        <v>7</v>
      </c>
      <c r="O46" s="45">
        <v>6</v>
      </c>
      <c r="P46" s="45">
        <v>7</v>
      </c>
      <c r="Q46" s="45">
        <v>7</v>
      </c>
      <c r="R46" s="45">
        <v>6</v>
      </c>
      <c r="S46" s="45">
        <v>7</v>
      </c>
      <c r="T46" s="45">
        <v>7</v>
      </c>
      <c r="U46" s="45">
        <v>6</v>
      </c>
      <c r="V46" s="45">
        <v>9</v>
      </c>
      <c r="W46" s="45">
        <v>9</v>
      </c>
      <c r="X46" s="45">
        <v>6</v>
      </c>
      <c r="Y46" s="45">
        <v>9</v>
      </c>
      <c r="Z46" s="45">
        <v>9</v>
      </c>
      <c r="AA46" s="45">
        <v>6</v>
      </c>
      <c r="AB46" s="45">
        <v>9</v>
      </c>
      <c r="AC46" s="20">
        <v>9</v>
      </c>
    </row>
    <row r="47" spans="2:29" x14ac:dyDescent="0.35">
      <c r="B47" s="3">
        <v>44</v>
      </c>
      <c r="C47" s="45">
        <v>3</v>
      </c>
      <c r="D47" s="45">
        <v>3</v>
      </c>
      <c r="E47" s="45">
        <v>3</v>
      </c>
      <c r="F47" s="45">
        <v>3</v>
      </c>
      <c r="G47" s="45">
        <v>3</v>
      </c>
      <c r="H47" s="45">
        <v>3</v>
      </c>
      <c r="I47" s="45">
        <v>3</v>
      </c>
      <c r="J47" s="45">
        <v>3</v>
      </c>
      <c r="K47" s="45">
        <v>3</v>
      </c>
      <c r="L47" s="45">
        <v>6</v>
      </c>
      <c r="M47" s="45">
        <v>6</v>
      </c>
      <c r="N47" s="45">
        <v>6</v>
      </c>
      <c r="O47" s="45">
        <v>6</v>
      </c>
      <c r="P47" s="45">
        <v>6</v>
      </c>
      <c r="Q47" s="45">
        <v>6</v>
      </c>
      <c r="R47" s="45">
        <v>6</v>
      </c>
      <c r="S47" s="45">
        <v>6</v>
      </c>
      <c r="T47" s="45">
        <v>6</v>
      </c>
      <c r="U47" s="45">
        <v>11</v>
      </c>
      <c r="V47" s="45">
        <v>11</v>
      </c>
      <c r="W47" s="45">
        <v>11</v>
      </c>
      <c r="X47" s="45">
        <v>11</v>
      </c>
      <c r="Y47" s="45">
        <v>11</v>
      </c>
      <c r="Z47" s="45">
        <v>11</v>
      </c>
      <c r="AA47" s="45">
        <v>11</v>
      </c>
      <c r="AB47" s="45">
        <v>11</v>
      </c>
      <c r="AC47" s="20">
        <v>11</v>
      </c>
    </row>
    <row r="48" spans="2:29" x14ac:dyDescent="0.35">
      <c r="B48" s="3">
        <v>45</v>
      </c>
      <c r="C48" s="45">
        <v>4</v>
      </c>
      <c r="D48" s="45">
        <v>4</v>
      </c>
      <c r="E48" s="45">
        <v>4</v>
      </c>
      <c r="F48" s="45">
        <v>4</v>
      </c>
      <c r="G48" s="45">
        <v>4</v>
      </c>
      <c r="H48" s="45">
        <v>4</v>
      </c>
      <c r="I48" s="45">
        <v>4</v>
      </c>
      <c r="J48" s="45">
        <v>4</v>
      </c>
      <c r="K48" s="45">
        <v>4</v>
      </c>
      <c r="L48" s="45">
        <v>6</v>
      </c>
      <c r="M48" s="45">
        <v>11</v>
      </c>
      <c r="N48" s="45">
        <v>11</v>
      </c>
      <c r="O48" s="45">
        <v>6</v>
      </c>
      <c r="P48" s="45">
        <v>11</v>
      </c>
      <c r="Q48" s="45">
        <v>11</v>
      </c>
      <c r="R48" s="45">
        <v>6</v>
      </c>
      <c r="S48" s="45">
        <v>11</v>
      </c>
      <c r="T48" s="45">
        <v>11</v>
      </c>
      <c r="U48" s="45">
        <v>6</v>
      </c>
      <c r="V48" s="45">
        <v>11</v>
      </c>
      <c r="W48" s="45">
        <v>11</v>
      </c>
      <c r="X48" s="45">
        <v>6</v>
      </c>
      <c r="Y48" s="45">
        <v>11</v>
      </c>
      <c r="Z48" s="45">
        <v>12</v>
      </c>
      <c r="AA48" s="45">
        <v>6</v>
      </c>
      <c r="AB48" s="45">
        <v>11</v>
      </c>
      <c r="AC48" s="20">
        <v>12</v>
      </c>
    </row>
    <row r="49" spans="2:29" x14ac:dyDescent="0.35">
      <c r="B49" s="3">
        <v>46</v>
      </c>
      <c r="C49" s="45">
        <v>1</v>
      </c>
      <c r="D49" s="45">
        <v>1</v>
      </c>
      <c r="E49" s="45">
        <v>1</v>
      </c>
      <c r="F49" s="45">
        <v>3</v>
      </c>
      <c r="G49" s="45">
        <v>3</v>
      </c>
      <c r="H49" s="45">
        <v>3</v>
      </c>
      <c r="I49" s="45">
        <v>3</v>
      </c>
      <c r="J49" s="45">
        <v>5</v>
      </c>
      <c r="K49" s="45">
        <v>5</v>
      </c>
      <c r="L49" s="45">
        <v>1</v>
      </c>
      <c r="M49" s="45">
        <v>1</v>
      </c>
      <c r="N49" s="45">
        <v>1</v>
      </c>
      <c r="O49" s="45">
        <v>3</v>
      </c>
      <c r="P49" s="45">
        <v>3</v>
      </c>
      <c r="Q49" s="45">
        <v>3</v>
      </c>
      <c r="R49" s="45">
        <v>3</v>
      </c>
      <c r="S49" s="45">
        <v>7</v>
      </c>
      <c r="T49" s="45">
        <v>7</v>
      </c>
      <c r="U49" s="45">
        <v>1</v>
      </c>
      <c r="V49" s="45">
        <v>1</v>
      </c>
      <c r="W49" s="45">
        <v>1</v>
      </c>
      <c r="X49" s="45">
        <v>3</v>
      </c>
      <c r="Y49" s="45">
        <v>3</v>
      </c>
      <c r="Z49" s="45">
        <v>3</v>
      </c>
      <c r="AA49" s="45">
        <v>3</v>
      </c>
      <c r="AB49" s="45">
        <v>7</v>
      </c>
      <c r="AC49" s="20">
        <v>7</v>
      </c>
    </row>
    <row r="50" spans="2:29" x14ac:dyDescent="0.35">
      <c r="B50" s="3">
        <v>47</v>
      </c>
      <c r="C50" s="45">
        <v>6</v>
      </c>
      <c r="D50" s="45">
        <v>11</v>
      </c>
      <c r="E50" s="45">
        <v>11</v>
      </c>
      <c r="F50" s="45">
        <v>6</v>
      </c>
      <c r="G50" s="45">
        <v>11</v>
      </c>
      <c r="H50" s="45">
        <v>11</v>
      </c>
      <c r="I50" s="45">
        <v>6</v>
      </c>
      <c r="J50" s="45">
        <v>11</v>
      </c>
      <c r="K50" s="45">
        <v>11</v>
      </c>
      <c r="L50" s="45">
        <v>6</v>
      </c>
      <c r="M50" s="45">
        <v>11</v>
      </c>
      <c r="N50" s="45">
        <v>11</v>
      </c>
      <c r="O50" s="45">
        <v>6</v>
      </c>
      <c r="P50" s="45">
        <v>11</v>
      </c>
      <c r="Q50" s="45">
        <v>12</v>
      </c>
      <c r="R50" s="45">
        <v>6</v>
      </c>
      <c r="S50" s="45">
        <v>11</v>
      </c>
      <c r="T50" s="45">
        <v>12</v>
      </c>
      <c r="U50" s="45">
        <v>6</v>
      </c>
      <c r="V50" s="45">
        <v>11</v>
      </c>
      <c r="W50" s="45">
        <v>11</v>
      </c>
      <c r="X50" s="45">
        <v>6</v>
      </c>
      <c r="Y50" s="45">
        <v>11</v>
      </c>
      <c r="Z50" s="45">
        <v>12</v>
      </c>
      <c r="AA50" s="45">
        <v>6</v>
      </c>
      <c r="AB50" s="45">
        <v>11</v>
      </c>
      <c r="AC50" s="20">
        <v>12</v>
      </c>
    </row>
    <row r="51" spans="2:29" x14ac:dyDescent="0.35">
      <c r="B51" s="3">
        <v>48</v>
      </c>
      <c r="C51" s="45">
        <v>3</v>
      </c>
      <c r="D51" s="45">
        <v>3</v>
      </c>
      <c r="E51" s="45">
        <v>3</v>
      </c>
      <c r="F51" s="45">
        <v>11</v>
      </c>
      <c r="G51" s="45">
        <v>11</v>
      </c>
      <c r="H51" s="45">
        <v>11</v>
      </c>
      <c r="I51" s="45">
        <v>11</v>
      </c>
      <c r="J51" s="45">
        <v>11</v>
      </c>
      <c r="K51" s="45">
        <v>11</v>
      </c>
      <c r="L51" s="45">
        <v>3</v>
      </c>
      <c r="M51" s="45">
        <v>3</v>
      </c>
      <c r="N51" s="45">
        <v>3</v>
      </c>
      <c r="O51" s="45">
        <v>11</v>
      </c>
      <c r="P51" s="45">
        <v>11</v>
      </c>
      <c r="Q51" s="45">
        <v>11</v>
      </c>
      <c r="R51" s="45">
        <v>11</v>
      </c>
      <c r="S51" s="45">
        <v>12</v>
      </c>
      <c r="T51" s="45">
        <v>12</v>
      </c>
      <c r="U51" s="45">
        <v>3</v>
      </c>
      <c r="V51" s="45">
        <v>3</v>
      </c>
      <c r="W51" s="45">
        <v>3</v>
      </c>
      <c r="X51" s="45">
        <v>11</v>
      </c>
      <c r="Y51" s="45">
        <v>11</v>
      </c>
      <c r="Z51" s="45">
        <v>11</v>
      </c>
      <c r="AA51" s="45">
        <v>11</v>
      </c>
      <c r="AB51" s="45">
        <v>12</v>
      </c>
      <c r="AC51" s="20">
        <v>12</v>
      </c>
    </row>
    <row r="52" spans="2:29" x14ac:dyDescent="0.35">
      <c r="B52" s="3">
        <v>49</v>
      </c>
      <c r="C52" s="45">
        <v>1</v>
      </c>
      <c r="D52" s="45">
        <v>1</v>
      </c>
      <c r="E52" s="45">
        <v>1</v>
      </c>
      <c r="F52" s="45">
        <v>1</v>
      </c>
      <c r="G52" s="45">
        <v>1</v>
      </c>
      <c r="H52" s="45">
        <v>1</v>
      </c>
      <c r="I52" s="45">
        <v>1</v>
      </c>
      <c r="J52" s="45">
        <v>1</v>
      </c>
      <c r="K52" s="45">
        <v>1</v>
      </c>
      <c r="L52" s="45">
        <v>1</v>
      </c>
      <c r="M52" s="45">
        <v>1</v>
      </c>
      <c r="N52" s="45">
        <v>1</v>
      </c>
      <c r="O52" s="45">
        <v>2</v>
      </c>
      <c r="P52" s="45">
        <v>2</v>
      </c>
      <c r="Q52" s="45">
        <v>2</v>
      </c>
      <c r="R52" s="45">
        <v>2</v>
      </c>
      <c r="S52" s="45">
        <v>3</v>
      </c>
      <c r="T52" s="45">
        <v>6</v>
      </c>
      <c r="U52" s="45">
        <v>1</v>
      </c>
      <c r="V52" s="45">
        <v>1</v>
      </c>
      <c r="W52" s="45">
        <v>1</v>
      </c>
      <c r="X52" s="45">
        <v>2</v>
      </c>
      <c r="Y52" s="45">
        <v>2</v>
      </c>
      <c r="Z52" s="45">
        <v>2</v>
      </c>
      <c r="AA52" s="45">
        <v>2</v>
      </c>
      <c r="AB52" s="45">
        <v>3</v>
      </c>
      <c r="AC52" s="20">
        <v>6</v>
      </c>
    </row>
    <row r="53" spans="2:29" x14ac:dyDescent="0.35">
      <c r="B53" s="3">
        <v>50</v>
      </c>
      <c r="C53" s="45">
        <v>2</v>
      </c>
      <c r="D53" s="45">
        <v>4</v>
      </c>
      <c r="E53" s="45">
        <v>9</v>
      </c>
      <c r="F53" s="45">
        <v>2</v>
      </c>
      <c r="G53" s="45">
        <v>4</v>
      </c>
      <c r="H53" s="45">
        <v>9</v>
      </c>
      <c r="I53" s="45">
        <v>2</v>
      </c>
      <c r="J53" s="45">
        <v>4</v>
      </c>
      <c r="K53" s="45">
        <v>9</v>
      </c>
      <c r="L53" s="45">
        <v>2</v>
      </c>
      <c r="M53" s="45">
        <v>4</v>
      </c>
      <c r="N53" s="45">
        <v>11</v>
      </c>
      <c r="O53" s="45">
        <v>2</v>
      </c>
      <c r="P53" s="45">
        <v>4</v>
      </c>
      <c r="Q53" s="45">
        <v>11</v>
      </c>
      <c r="R53" s="45">
        <v>2</v>
      </c>
      <c r="S53" s="45">
        <v>4</v>
      </c>
      <c r="T53" s="45">
        <v>11</v>
      </c>
      <c r="U53" s="45">
        <v>2</v>
      </c>
      <c r="V53" s="45">
        <v>4</v>
      </c>
      <c r="W53" s="45">
        <v>11</v>
      </c>
      <c r="X53" s="45">
        <v>2</v>
      </c>
      <c r="Y53" s="45">
        <v>4</v>
      </c>
      <c r="Z53" s="45">
        <v>11</v>
      </c>
      <c r="AA53" s="45">
        <v>2</v>
      </c>
      <c r="AB53" s="45">
        <v>4</v>
      </c>
      <c r="AC53" s="20">
        <v>11</v>
      </c>
    </row>
    <row r="54" spans="2:29" x14ac:dyDescent="0.35">
      <c r="B54" s="3">
        <v>51</v>
      </c>
      <c r="C54" s="45">
        <v>11</v>
      </c>
      <c r="D54" s="45">
        <v>11</v>
      </c>
      <c r="E54" s="45">
        <v>11</v>
      </c>
      <c r="F54" s="45">
        <v>11</v>
      </c>
      <c r="G54" s="45">
        <v>11</v>
      </c>
      <c r="H54" s="45">
        <v>11</v>
      </c>
      <c r="I54" s="45">
        <v>11</v>
      </c>
      <c r="J54" s="45">
        <v>11</v>
      </c>
      <c r="K54" s="45">
        <v>11</v>
      </c>
      <c r="L54" s="45">
        <v>11</v>
      </c>
      <c r="M54" s="45">
        <v>11</v>
      </c>
      <c r="N54" s="45">
        <v>11</v>
      </c>
      <c r="O54" s="45">
        <v>11</v>
      </c>
      <c r="P54" s="45">
        <v>12</v>
      </c>
      <c r="Q54" s="45">
        <v>12</v>
      </c>
      <c r="R54" s="45">
        <v>11</v>
      </c>
      <c r="S54" s="45">
        <v>12</v>
      </c>
      <c r="T54" s="45">
        <v>12</v>
      </c>
      <c r="U54" s="45">
        <v>11</v>
      </c>
      <c r="V54" s="45">
        <v>11</v>
      </c>
      <c r="W54" s="45">
        <v>11</v>
      </c>
      <c r="X54" s="45">
        <v>11</v>
      </c>
      <c r="Y54" s="45">
        <v>12</v>
      </c>
      <c r="Z54" s="45">
        <v>12</v>
      </c>
      <c r="AA54" s="45">
        <v>11</v>
      </c>
      <c r="AB54" s="45">
        <v>12</v>
      </c>
      <c r="AC54" s="20">
        <v>13</v>
      </c>
    </row>
    <row r="55" spans="2:29" x14ac:dyDescent="0.35">
      <c r="B55" s="3">
        <v>52</v>
      </c>
      <c r="C55" s="45">
        <v>1</v>
      </c>
      <c r="D55" s="45">
        <v>1</v>
      </c>
      <c r="E55" s="45">
        <v>1</v>
      </c>
      <c r="F55" s="45">
        <v>1</v>
      </c>
      <c r="G55" s="45">
        <v>1</v>
      </c>
      <c r="H55" s="45">
        <v>1</v>
      </c>
      <c r="I55" s="45">
        <v>1</v>
      </c>
      <c r="J55" s="45">
        <v>1</v>
      </c>
      <c r="K55" s="45">
        <v>1</v>
      </c>
      <c r="L55" s="45">
        <v>6</v>
      </c>
      <c r="M55" s="45">
        <v>6</v>
      </c>
      <c r="N55" s="45">
        <v>6</v>
      </c>
      <c r="O55" s="45">
        <v>6</v>
      </c>
      <c r="P55" s="45">
        <v>6</v>
      </c>
      <c r="Q55" s="45">
        <v>6</v>
      </c>
      <c r="R55" s="45">
        <v>6</v>
      </c>
      <c r="S55" s="45">
        <v>6</v>
      </c>
      <c r="T55" s="45">
        <v>6</v>
      </c>
      <c r="U55" s="45">
        <v>8</v>
      </c>
      <c r="V55" s="45">
        <v>8</v>
      </c>
      <c r="W55" s="45">
        <v>8</v>
      </c>
      <c r="X55" s="45">
        <v>9</v>
      </c>
      <c r="Y55" s="45">
        <v>11</v>
      </c>
      <c r="Z55" s="45">
        <v>11</v>
      </c>
      <c r="AA55" s="45">
        <v>9</v>
      </c>
      <c r="AB55" s="45">
        <v>11</v>
      </c>
      <c r="AC55" s="20">
        <v>11</v>
      </c>
    </row>
    <row r="56" spans="2:29" x14ac:dyDescent="0.35">
      <c r="B56" s="3">
        <v>53</v>
      </c>
      <c r="C56" s="45">
        <v>0</v>
      </c>
      <c r="D56" s="45">
        <v>0</v>
      </c>
      <c r="E56" s="45">
        <v>0</v>
      </c>
      <c r="F56" s="45">
        <v>0</v>
      </c>
      <c r="G56" s="45">
        <v>0</v>
      </c>
      <c r="H56" s="45">
        <v>0</v>
      </c>
      <c r="I56" s="45">
        <v>0</v>
      </c>
      <c r="J56" s="45">
        <v>0</v>
      </c>
      <c r="K56" s="45">
        <v>0</v>
      </c>
      <c r="L56" s="45">
        <v>0</v>
      </c>
      <c r="M56" s="45">
        <v>1</v>
      </c>
      <c r="N56" s="45">
        <v>1</v>
      </c>
      <c r="O56" s="45">
        <v>0</v>
      </c>
      <c r="P56" s="45">
        <v>1</v>
      </c>
      <c r="Q56" s="45">
        <v>1</v>
      </c>
      <c r="R56" s="45">
        <v>0</v>
      </c>
      <c r="S56" s="45">
        <v>1</v>
      </c>
      <c r="T56" s="45">
        <v>1</v>
      </c>
      <c r="U56" s="45">
        <v>0</v>
      </c>
      <c r="V56" s="45">
        <v>11</v>
      </c>
      <c r="W56" s="45">
        <v>11</v>
      </c>
      <c r="X56" s="45">
        <v>0</v>
      </c>
      <c r="Y56" s="45">
        <v>11</v>
      </c>
      <c r="Z56" s="45">
        <v>11</v>
      </c>
      <c r="AA56" s="45">
        <v>0</v>
      </c>
      <c r="AB56" s="45">
        <v>11</v>
      </c>
      <c r="AC56" s="20">
        <v>11</v>
      </c>
    </row>
    <row r="57" spans="2:29" x14ac:dyDescent="0.35">
      <c r="B57" s="3">
        <v>54</v>
      </c>
      <c r="C57" s="45">
        <v>9</v>
      </c>
      <c r="D57" s="45">
        <v>9</v>
      </c>
      <c r="E57" s="45">
        <v>9</v>
      </c>
      <c r="F57" s="45">
        <v>9</v>
      </c>
      <c r="G57" s="45">
        <v>9</v>
      </c>
      <c r="H57" s="45">
        <v>9</v>
      </c>
      <c r="I57" s="45">
        <v>9</v>
      </c>
      <c r="J57" s="45">
        <v>9</v>
      </c>
      <c r="K57" s="45">
        <v>9</v>
      </c>
      <c r="L57" s="45">
        <v>10</v>
      </c>
      <c r="M57" s="45">
        <v>10</v>
      </c>
      <c r="N57" s="45">
        <v>10</v>
      </c>
      <c r="O57" s="45">
        <v>10</v>
      </c>
      <c r="P57" s="45">
        <v>10</v>
      </c>
      <c r="Q57" s="45">
        <v>10</v>
      </c>
      <c r="R57" s="45">
        <v>10</v>
      </c>
      <c r="S57" s="45">
        <v>10</v>
      </c>
      <c r="T57" s="45">
        <v>10</v>
      </c>
      <c r="U57" s="45">
        <v>11</v>
      </c>
      <c r="V57" s="45">
        <v>11</v>
      </c>
      <c r="W57" s="45">
        <v>11</v>
      </c>
      <c r="X57" s="45">
        <v>11</v>
      </c>
      <c r="Y57" s="45">
        <v>11</v>
      </c>
      <c r="Z57" s="45">
        <v>11</v>
      </c>
      <c r="AA57" s="45">
        <v>11</v>
      </c>
      <c r="AB57" s="45">
        <v>11</v>
      </c>
      <c r="AC57" s="20">
        <v>11</v>
      </c>
    </row>
    <row r="58" spans="2:29" x14ac:dyDescent="0.35">
      <c r="B58" s="3">
        <v>55</v>
      </c>
      <c r="C58" s="45">
        <v>2</v>
      </c>
      <c r="D58" s="45">
        <v>2</v>
      </c>
      <c r="E58" s="45">
        <v>2</v>
      </c>
      <c r="F58" s="45">
        <v>2</v>
      </c>
      <c r="G58" s="45">
        <v>2</v>
      </c>
      <c r="H58" s="45">
        <v>2</v>
      </c>
      <c r="I58" s="45">
        <v>2</v>
      </c>
      <c r="J58" s="45">
        <v>2</v>
      </c>
      <c r="K58" s="45">
        <v>2</v>
      </c>
      <c r="L58" s="45">
        <v>3</v>
      </c>
      <c r="M58" s="45">
        <v>3</v>
      </c>
      <c r="N58" s="45">
        <v>3</v>
      </c>
      <c r="O58" s="45">
        <v>3</v>
      </c>
      <c r="P58" s="45">
        <v>3</v>
      </c>
      <c r="Q58" s="45">
        <v>3</v>
      </c>
      <c r="R58" s="45">
        <v>3</v>
      </c>
      <c r="S58" s="45">
        <v>3</v>
      </c>
      <c r="T58" s="45">
        <v>3</v>
      </c>
      <c r="U58" s="45">
        <v>5</v>
      </c>
      <c r="V58" s="45">
        <v>5</v>
      </c>
      <c r="W58" s="45">
        <v>5</v>
      </c>
      <c r="X58" s="45">
        <v>5</v>
      </c>
      <c r="Y58" s="45">
        <v>5</v>
      </c>
      <c r="Z58" s="45">
        <v>5</v>
      </c>
      <c r="AA58" s="45">
        <v>5</v>
      </c>
      <c r="AB58" s="45">
        <v>5</v>
      </c>
      <c r="AC58" s="20">
        <v>5</v>
      </c>
    </row>
    <row r="59" spans="2:29" x14ac:dyDescent="0.35">
      <c r="B59" s="3">
        <v>56</v>
      </c>
      <c r="C59" s="45">
        <v>2</v>
      </c>
      <c r="D59" s="45">
        <v>2</v>
      </c>
      <c r="E59" s="45">
        <v>2</v>
      </c>
      <c r="F59" s="45">
        <v>3</v>
      </c>
      <c r="G59" s="45">
        <v>3</v>
      </c>
      <c r="H59" s="45">
        <v>3</v>
      </c>
      <c r="I59" s="45">
        <v>3</v>
      </c>
      <c r="J59" s="45">
        <v>3</v>
      </c>
      <c r="K59" s="45">
        <v>3</v>
      </c>
      <c r="L59" s="45">
        <v>2</v>
      </c>
      <c r="M59" s="45">
        <v>2</v>
      </c>
      <c r="N59" s="45">
        <v>2</v>
      </c>
      <c r="O59" s="45">
        <v>6</v>
      </c>
      <c r="P59" s="45">
        <v>6</v>
      </c>
      <c r="Q59" s="45">
        <v>6</v>
      </c>
      <c r="R59" s="45">
        <v>7</v>
      </c>
      <c r="S59" s="45">
        <v>11</v>
      </c>
      <c r="T59" s="45">
        <v>11</v>
      </c>
      <c r="U59" s="45">
        <v>2</v>
      </c>
      <c r="V59" s="45">
        <v>2</v>
      </c>
      <c r="W59" s="45">
        <v>2</v>
      </c>
      <c r="X59" s="45">
        <v>6</v>
      </c>
      <c r="Y59" s="45">
        <v>6</v>
      </c>
      <c r="Z59" s="45">
        <v>6</v>
      </c>
      <c r="AA59" s="45">
        <v>7</v>
      </c>
      <c r="AB59" s="45">
        <v>11</v>
      </c>
      <c r="AC59" s="20">
        <v>11</v>
      </c>
    </row>
    <row r="60" spans="2:29" x14ac:dyDescent="0.35">
      <c r="B60" s="3">
        <v>57</v>
      </c>
      <c r="C60" s="45">
        <v>8</v>
      </c>
      <c r="D60" s="45">
        <v>8</v>
      </c>
      <c r="E60" s="45">
        <v>8</v>
      </c>
      <c r="F60" s="45">
        <v>8</v>
      </c>
      <c r="G60" s="45">
        <v>8</v>
      </c>
      <c r="H60" s="45">
        <v>8</v>
      </c>
      <c r="I60" s="45">
        <v>8</v>
      </c>
      <c r="J60" s="45">
        <v>8</v>
      </c>
      <c r="K60" s="45">
        <v>8</v>
      </c>
      <c r="L60" s="45">
        <v>11</v>
      </c>
      <c r="M60" s="45">
        <v>11</v>
      </c>
      <c r="N60" s="45">
        <v>11</v>
      </c>
      <c r="O60" s="45">
        <v>11</v>
      </c>
      <c r="P60" s="45">
        <v>11</v>
      </c>
      <c r="Q60" s="45">
        <v>11</v>
      </c>
      <c r="R60" s="45">
        <v>11</v>
      </c>
      <c r="S60" s="45">
        <v>11</v>
      </c>
      <c r="T60" s="45">
        <v>11</v>
      </c>
      <c r="U60" s="45">
        <v>11</v>
      </c>
      <c r="V60" s="45">
        <v>11</v>
      </c>
      <c r="W60" s="45">
        <v>11</v>
      </c>
      <c r="X60" s="45">
        <v>11</v>
      </c>
      <c r="Y60" s="45">
        <v>12</v>
      </c>
      <c r="Z60" s="45">
        <v>12</v>
      </c>
      <c r="AA60" s="45">
        <v>11</v>
      </c>
      <c r="AB60" s="45">
        <v>12</v>
      </c>
      <c r="AC60" s="20">
        <v>12</v>
      </c>
    </row>
    <row r="61" spans="2:29" x14ac:dyDescent="0.35">
      <c r="B61" s="3">
        <v>58</v>
      </c>
      <c r="C61" s="45">
        <v>3</v>
      </c>
      <c r="D61" s="45">
        <v>3</v>
      </c>
      <c r="E61" s="45">
        <v>3</v>
      </c>
      <c r="F61" s="45">
        <v>3</v>
      </c>
      <c r="G61" s="45">
        <v>3</v>
      </c>
      <c r="H61" s="45">
        <v>3</v>
      </c>
      <c r="I61" s="45">
        <v>3</v>
      </c>
      <c r="J61" s="45">
        <v>3</v>
      </c>
      <c r="K61" s="45">
        <v>3</v>
      </c>
      <c r="L61" s="45">
        <v>9</v>
      </c>
      <c r="M61" s="45">
        <v>9</v>
      </c>
      <c r="N61" s="45">
        <v>9</v>
      </c>
      <c r="O61" s="45">
        <v>9</v>
      </c>
      <c r="P61" s="45">
        <v>9</v>
      </c>
      <c r="Q61" s="45">
        <v>9</v>
      </c>
      <c r="R61" s="45">
        <v>9</v>
      </c>
      <c r="S61" s="45">
        <v>9</v>
      </c>
      <c r="T61" s="45">
        <v>9</v>
      </c>
      <c r="U61" s="45">
        <v>10</v>
      </c>
      <c r="V61" s="45">
        <v>10</v>
      </c>
      <c r="W61" s="45">
        <v>10</v>
      </c>
      <c r="X61" s="45">
        <v>11</v>
      </c>
      <c r="Y61" s="45">
        <v>11</v>
      </c>
      <c r="Z61" s="45">
        <v>11</v>
      </c>
      <c r="AA61" s="45">
        <v>11</v>
      </c>
      <c r="AB61" s="45">
        <v>11</v>
      </c>
      <c r="AC61" s="20">
        <v>11</v>
      </c>
    </row>
    <row r="62" spans="2:29" x14ac:dyDescent="0.35">
      <c r="B62" s="3">
        <v>59</v>
      </c>
      <c r="C62" s="45">
        <v>3</v>
      </c>
      <c r="D62" s="45">
        <v>3</v>
      </c>
      <c r="E62" s="45">
        <v>3</v>
      </c>
      <c r="F62" s="45">
        <v>4</v>
      </c>
      <c r="G62" s="45">
        <v>4</v>
      </c>
      <c r="H62" s="45">
        <v>4</v>
      </c>
      <c r="I62" s="45">
        <v>7</v>
      </c>
      <c r="J62" s="45">
        <v>7</v>
      </c>
      <c r="K62" s="45">
        <v>7</v>
      </c>
      <c r="L62" s="45">
        <v>3</v>
      </c>
      <c r="M62" s="45">
        <v>3</v>
      </c>
      <c r="N62" s="45">
        <v>3</v>
      </c>
      <c r="O62" s="45">
        <v>4</v>
      </c>
      <c r="P62" s="45">
        <v>4</v>
      </c>
      <c r="Q62" s="45">
        <v>4</v>
      </c>
      <c r="R62" s="45">
        <v>8</v>
      </c>
      <c r="S62" s="45">
        <v>8</v>
      </c>
      <c r="T62" s="45">
        <v>8</v>
      </c>
      <c r="U62" s="45">
        <v>3</v>
      </c>
      <c r="V62" s="45">
        <v>3</v>
      </c>
      <c r="W62" s="45">
        <v>3</v>
      </c>
      <c r="X62" s="45">
        <v>4</v>
      </c>
      <c r="Y62" s="45">
        <v>4</v>
      </c>
      <c r="Z62" s="45">
        <v>4</v>
      </c>
      <c r="AA62" s="45">
        <v>10</v>
      </c>
      <c r="AB62" s="45">
        <v>10</v>
      </c>
      <c r="AC62" s="20">
        <v>10</v>
      </c>
    </row>
    <row r="63" spans="2:29" x14ac:dyDescent="0.35">
      <c r="B63" s="3">
        <v>60</v>
      </c>
      <c r="C63" s="45">
        <v>0</v>
      </c>
      <c r="D63" s="45">
        <v>0</v>
      </c>
      <c r="E63" s="45">
        <v>0</v>
      </c>
      <c r="F63" s="45">
        <v>0</v>
      </c>
      <c r="G63" s="45">
        <v>0</v>
      </c>
      <c r="H63" s="45">
        <v>0</v>
      </c>
      <c r="I63" s="45">
        <v>0</v>
      </c>
      <c r="J63" s="45">
        <v>0</v>
      </c>
      <c r="K63" s="45">
        <v>0</v>
      </c>
      <c r="L63" s="45">
        <v>2</v>
      </c>
      <c r="M63" s="45">
        <v>2</v>
      </c>
      <c r="N63" s="45">
        <v>2</v>
      </c>
      <c r="O63" s="45">
        <v>2</v>
      </c>
      <c r="P63" s="45">
        <v>2</v>
      </c>
      <c r="Q63" s="45">
        <v>2</v>
      </c>
      <c r="R63" s="45">
        <v>2</v>
      </c>
      <c r="S63" s="45">
        <v>2</v>
      </c>
      <c r="T63" s="45">
        <v>2</v>
      </c>
      <c r="U63" s="45">
        <v>4</v>
      </c>
      <c r="V63" s="45">
        <v>4</v>
      </c>
      <c r="W63" s="45">
        <v>4</v>
      </c>
      <c r="X63" s="45">
        <v>4</v>
      </c>
      <c r="Y63" s="45">
        <v>4</v>
      </c>
      <c r="Z63" s="45">
        <v>4</v>
      </c>
      <c r="AA63" s="45">
        <v>4</v>
      </c>
      <c r="AB63" s="45">
        <v>4</v>
      </c>
      <c r="AC63" s="20">
        <v>4</v>
      </c>
    </row>
    <row r="64" spans="2:29" x14ac:dyDescent="0.35">
      <c r="B64" s="3">
        <v>61</v>
      </c>
      <c r="C64" s="45">
        <v>4</v>
      </c>
      <c r="D64" s="45">
        <v>4</v>
      </c>
      <c r="E64" s="45">
        <v>4</v>
      </c>
      <c r="F64" s="45">
        <v>4</v>
      </c>
      <c r="G64" s="45">
        <v>4</v>
      </c>
      <c r="H64" s="45">
        <v>4</v>
      </c>
      <c r="I64" s="45">
        <v>4</v>
      </c>
      <c r="J64" s="45">
        <v>4</v>
      </c>
      <c r="K64" s="45">
        <v>4</v>
      </c>
      <c r="L64" s="45">
        <v>8</v>
      </c>
      <c r="M64" s="45">
        <v>8</v>
      </c>
      <c r="N64" s="45">
        <v>8</v>
      </c>
      <c r="O64" s="45">
        <v>8</v>
      </c>
      <c r="P64" s="45">
        <v>8</v>
      </c>
      <c r="Q64" s="45">
        <v>8</v>
      </c>
      <c r="R64" s="45">
        <v>8</v>
      </c>
      <c r="S64" s="45">
        <v>8</v>
      </c>
      <c r="T64" s="45">
        <v>8</v>
      </c>
      <c r="U64" s="45">
        <v>11</v>
      </c>
      <c r="V64" s="45">
        <v>11</v>
      </c>
      <c r="W64" s="45">
        <v>11</v>
      </c>
      <c r="X64" s="45">
        <v>11</v>
      </c>
      <c r="Y64" s="45">
        <v>11</v>
      </c>
      <c r="Z64" s="45">
        <v>11</v>
      </c>
      <c r="AA64" s="45">
        <v>11</v>
      </c>
      <c r="AB64" s="45">
        <v>11</v>
      </c>
      <c r="AC64" s="20">
        <v>11</v>
      </c>
    </row>
    <row r="65" spans="2:29" x14ac:dyDescent="0.35">
      <c r="B65" s="3">
        <v>62</v>
      </c>
      <c r="C65" s="45">
        <v>8</v>
      </c>
      <c r="D65" s="45">
        <v>8</v>
      </c>
      <c r="E65" s="45">
        <v>8</v>
      </c>
      <c r="F65" s="45">
        <v>8</v>
      </c>
      <c r="G65" s="45">
        <v>8</v>
      </c>
      <c r="H65" s="45">
        <v>8</v>
      </c>
      <c r="I65" s="45">
        <v>8</v>
      </c>
      <c r="J65" s="45">
        <v>8</v>
      </c>
      <c r="K65" s="45">
        <v>8</v>
      </c>
      <c r="L65" s="45">
        <v>9</v>
      </c>
      <c r="M65" s="45">
        <v>9</v>
      </c>
      <c r="N65" s="45">
        <v>9</v>
      </c>
      <c r="O65" s="45">
        <v>9</v>
      </c>
      <c r="P65" s="45">
        <v>9</v>
      </c>
      <c r="Q65" s="45">
        <v>9</v>
      </c>
      <c r="R65" s="45">
        <v>9</v>
      </c>
      <c r="S65" s="45">
        <v>9</v>
      </c>
      <c r="T65" s="45">
        <v>9</v>
      </c>
      <c r="U65" s="45">
        <v>9</v>
      </c>
      <c r="V65" s="45">
        <v>9</v>
      </c>
      <c r="W65" s="45">
        <v>9</v>
      </c>
      <c r="X65" s="45">
        <v>11</v>
      </c>
      <c r="Y65" s="45">
        <v>11</v>
      </c>
      <c r="Z65" s="45">
        <v>11</v>
      </c>
      <c r="AA65" s="45">
        <v>11</v>
      </c>
      <c r="AB65" s="45">
        <v>11</v>
      </c>
      <c r="AC65" s="20">
        <v>11</v>
      </c>
    </row>
    <row r="66" spans="2:29" x14ac:dyDescent="0.35">
      <c r="B66" s="3">
        <v>63</v>
      </c>
      <c r="C66" s="45">
        <v>0</v>
      </c>
      <c r="D66" s="45">
        <v>0</v>
      </c>
      <c r="E66" s="45">
        <v>0</v>
      </c>
      <c r="F66" s="45">
        <v>1</v>
      </c>
      <c r="G66" s="45">
        <v>1</v>
      </c>
      <c r="H66" s="45">
        <v>1</v>
      </c>
      <c r="I66" s="45">
        <v>1</v>
      </c>
      <c r="J66" s="45">
        <v>1</v>
      </c>
      <c r="K66" s="45">
        <v>1</v>
      </c>
      <c r="L66" s="45">
        <v>0</v>
      </c>
      <c r="M66" s="45">
        <v>0</v>
      </c>
      <c r="N66" s="45">
        <v>0</v>
      </c>
      <c r="O66" s="45">
        <v>1</v>
      </c>
      <c r="P66" s="45">
        <v>2</v>
      </c>
      <c r="Q66" s="45">
        <v>2</v>
      </c>
      <c r="R66" s="45">
        <v>1</v>
      </c>
      <c r="S66" s="45">
        <v>7</v>
      </c>
      <c r="T66" s="45">
        <v>7</v>
      </c>
      <c r="U66" s="45">
        <v>0</v>
      </c>
      <c r="V66" s="45">
        <v>0</v>
      </c>
      <c r="W66" s="45">
        <v>0</v>
      </c>
      <c r="X66" s="45">
        <v>1</v>
      </c>
      <c r="Y66" s="45">
        <v>2</v>
      </c>
      <c r="Z66" s="45">
        <v>2</v>
      </c>
      <c r="AA66" s="45">
        <v>1</v>
      </c>
      <c r="AB66" s="45">
        <v>7</v>
      </c>
      <c r="AC66" s="20">
        <v>7</v>
      </c>
    </row>
    <row r="67" spans="2:29" x14ac:dyDescent="0.35">
      <c r="B67" s="3">
        <v>64</v>
      </c>
      <c r="C67" s="45">
        <v>4</v>
      </c>
      <c r="D67" s="45">
        <v>5</v>
      </c>
      <c r="E67" s="45">
        <v>5</v>
      </c>
      <c r="F67" s="45">
        <v>4</v>
      </c>
      <c r="G67" s="45">
        <v>5</v>
      </c>
      <c r="H67" s="45">
        <v>5</v>
      </c>
      <c r="I67" s="45">
        <v>4</v>
      </c>
      <c r="J67" s="45">
        <v>5</v>
      </c>
      <c r="K67" s="45">
        <v>5</v>
      </c>
      <c r="L67" s="45">
        <v>4</v>
      </c>
      <c r="M67" s="45">
        <v>9</v>
      </c>
      <c r="N67" s="45">
        <v>9</v>
      </c>
      <c r="O67" s="45">
        <v>4</v>
      </c>
      <c r="P67" s="45">
        <v>9</v>
      </c>
      <c r="Q67" s="45">
        <v>9</v>
      </c>
      <c r="R67" s="45">
        <v>4</v>
      </c>
      <c r="S67" s="45">
        <v>9</v>
      </c>
      <c r="T67" s="45">
        <v>9</v>
      </c>
      <c r="U67" s="45">
        <v>4</v>
      </c>
      <c r="V67" s="45">
        <v>9</v>
      </c>
      <c r="W67" s="45">
        <v>11</v>
      </c>
      <c r="X67" s="45">
        <v>4</v>
      </c>
      <c r="Y67" s="45">
        <v>9</v>
      </c>
      <c r="Z67" s="45">
        <v>11</v>
      </c>
      <c r="AA67" s="45">
        <v>4</v>
      </c>
      <c r="AB67" s="45">
        <v>9</v>
      </c>
      <c r="AC67" s="20">
        <v>11</v>
      </c>
    </row>
    <row r="68" spans="2:29" x14ac:dyDescent="0.35">
      <c r="B68" s="3">
        <v>65</v>
      </c>
      <c r="C68" s="45">
        <v>0</v>
      </c>
      <c r="D68" s="45">
        <v>6</v>
      </c>
      <c r="E68" s="45">
        <v>6</v>
      </c>
      <c r="F68" s="45">
        <v>0</v>
      </c>
      <c r="G68" s="45">
        <v>8</v>
      </c>
      <c r="H68" s="45">
        <v>8</v>
      </c>
      <c r="I68" s="45">
        <v>0</v>
      </c>
      <c r="J68" s="45">
        <v>8</v>
      </c>
      <c r="K68" s="45">
        <v>8</v>
      </c>
      <c r="L68" s="45">
        <v>0</v>
      </c>
      <c r="M68" s="45">
        <v>6</v>
      </c>
      <c r="N68" s="45">
        <v>6</v>
      </c>
      <c r="O68" s="45">
        <v>0</v>
      </c>
      <c r="P68" s="45">
        <v>8</v>
      </c>
      <c r="Q68" s="45">
        <v>8</v>
      </c>
      <c r="R68" s="45">
        <v>0</v>
      </c>
      <c r="S68" s="45">
        <v>9</v>
      </c>
      <c r="T68" s="45">
        <v>9</v>
      </c>
      <c r="U68" s="45">
        <v>0</v>
      </c>
      <c r="V68" s="45">
        <v>6</v>
      </c>
      <c r="W68" s="45">
        <v>6</v>
      </c>
      <c r="X68" s="45">
        <v>0</v>
      </c>
      <c r="Y68" s="45">
        <v>8</v>
      </c>
      <c r="Z68" s="45">
        <v>8</v>
      </c>
      <c r="AA68" s="45">
        <v>0</v>
      </c>
      <c r="AB68" s="45">
        <v>11</v>
      </c>
      <c r="AC68" s="20">
        <v>11</v>
      </c>
    </row>
    <row r="69" spans="2:29" x14ac:dyDescent="0.35">
      <c r="B69" s="3">
        <v>66</v>
      </c>
      <c r="C69" s="45">
        <v>4</v>
      </c>
      <c r="D69" s="45">
        <v>4</v>
      </c>
      <c r="E69" s="45">
        <v>4</v>
      </c>
      <c r="F69" s="45">
        <v>4</v>
      </c>
      <c r="G69" s="45">
        <v>4</v>
      </c>
      <c r="H69" s="45">
        <v>4</v>
      </c>
      <c r="I69" s="45">
        <v>4</v>
      </c>
      <c r="J69" s="45">
        <v>4</v>
      </c>
      <c r="K69" s="45">
        <v>4</v>
      </c>
      <c r="L69" s="45">
        <v>5</v>
      </c>
      <c r="M69" s="45">
        <v>5</v>
      </c>
      <c r="N69" s="45">
        <v>5</v>
      </c>
      <c r="O69" s="45">
        <v>5</v>
      </c>
      <c r="P69" s="45">
        <v>5</v>
      </c>
      <c r="Q69" s="45">
        <v>5</v>
      </c>
      <c r="R69" s="45">
        <v>5</v>
      </c>
      <c r="S69" s="45">
        <v>5</v>
      </c>
      <c r="T69" s="45">
        <v>5</v>
      </c>
      <c r="U69" s="45">
        <v>8</v>
      </c>
      <c r="V69" s="45">
        <v>8</v>
      </c>
      <c r="W69" s="45">
        <v>8</v>
      </c>
      <c r="X69" s="45">
        <v>11</v>
      </c>
      <c r="Y69" s="45">
        <v>11</v>
      </c>
      <c r="Z69" s="45">
        <v>11</v>
      </c>
      <c r="AA69" s="45">
        <v>11</v>
      </c>
      <c r="AB69" s="45">
        <v>11</v>
      </c>
      <c r="AC69" s="20">
        <v>11</v>
      </c>
    </row>
    <row r="70" spans="2:29" x14ac:dyDescent="0.35">
      <c r="B70" s="3">
        <v>67</v>
      </c>
      <c r="C70" s="45">
        <v>10</v>
      </c>
      <c r="D70" s="45">
        <v>10</v>
      </c>
      <c r="E70" s="45">
        <v>10</v>
      </c>
      <c r="F70" s="45">
        <v>10</v>
      </c>
      <c r="G70" s="45">
        <v>10</v>
      </c>
      <c r="H70" s="45">
        <v>10</v>
      </c>
      <c r="I70" s="45">
        <v>10</v>
      </c>
      <c r="J70" s="45">
        <v>10</v>
      </c>
      <c r="K70" s="45">
        <v>10</v>
      </c>
      <c r="L70" s="45">
        <v>11</v>
      </c>
      <c r="M70" s="45">
        <v>11</v>
      </c>
      <c r="N70" s="45">
        <v>11</v>
      </c>
      <c r="O70" s="45">
        <v>11</v>
      </c>
      <c r="P70" s="45">
        <v>11</v>
      </c>
      <c r="Q70" s="45">
        <v>11</v>
      </c>
      <c r="R70" s="45">
        <v>11</v>
      </c>
      <c r="S70" s="45">
        <v>11</v>
      </c>
      <c r="T70" s="45">
        <v>11</v>
      </c>
      <c r="U70" s="45">
        <v>11</v>
      </c>
      <c r="V70" s="45">
        <v>11</v>
      </c>
      <c r="W70" s="45">
        <v>11</v>
      </c>
      <c r="X70" s="45">
        <v>11</v>
      </c>
      <c r="Y70" s="45">
        <v>12</v>
      </c>
      <c r="Z70" s="45">
        <v>12</v>
      </c>
      <c r="AA70" s="45">
        <v>11</v>
      </c>
      <c r="AB70" s="45">
        <v>12</v>
      </c>
      <c r="AC70" s="20">
        <v>12</v>
      </c>
    </row>
    <row r="71" spans="2:29" x14ac:dyDescent="0.35">
      <c r="B71" s="3">
        <v>68</v>
      </c>
      <c r="C71" s="45">
        <v>1</v>
      </c>
      <c r="D71" s="45">
        <v>1</v>
      </c>
      <c r="E71" s="45">
        <v>1</v>
      </c>
      <c r="F71" s="45">
        <v>6</v>
      </c>
      <c r="G71" s="45">
        <v>6</v>
      </c>
      <c r="H71" s="45">
        <v>6</v>
      </c>
      <c r="I71" s="45">
        <v>6</v>
      </c>
      <c r="J71" s="45">
        <v>6</v>
      </c>
      <c r="K71" s="45">
        <v>6</v>
      </c>
      <c r="L71" s="45">
        <v>1</v>
      </c>
      <c r="M71" s="45">
        <v>1</v>
      </c>
      <c r="N71" s="45">
        <v>1</v>
      </c>
      <c r="O71" s="45">
        <v>11</v>
      </c>
      <c r="P71" s="45">
        <v>11</v>
      </c>
      <c r="Q71" s="45">
        <v>11</v>
      </c>
      <c r="R71" s="45">
        <v>11</v>
      </c>
      <c r="S71" s="45">
        <v>11</v>
      </c>
      <c r="T71" s="45">
        <v>11</v>
      </c>
      <c r="U71" s="45">
        <v>1</v>
      </c>
      <c r="V71" s="45">
        <v>1</v>
      </c>
      <c r="W71" s="45">
        <v>1</v>
      </c>
      <c r="X71" s="45">
        <v>11</v>
      </c>
      <c r="Y71" s="45">
        <v>11</v>
      </c>
      <c r="Z71" s="45">
        <v>11</v>
      </c>
      <c r="AA71" s="45">
        <v>11</v>
      </c>
      <c r="AB71" s="45">
        <v>12</v>
      </c>
      <c r="AC71" s="20">
        <v>12</v>
      </c>
    </row>
    <row r="72" spans="2:29" x14ac:dyDescent="0.35">
      <c r="B72" s="3">
        <v>69</v>
      </c>
      <c r="C72" s="45">
        <v>0</v>
      </c>
      <c r="D72" s="45">
        <v>0</v>
      </c>
      <c r="E72" s="45">
        <v>0</v>
      </c>
      <c r="F72" s="45">
        <v>2</v>
      </c>
      <c r="G72" s="45">
        <v>2</v>
      </c>
      <c r="H72" s="45">
        <v>2</v>
      </c>
      <c r="I72" s="45">
        <v>3</v>
      </c>
      <c r="J72" s="45">
        <v>3</v>
      </c>
      <c r="K72" s="45">
        <v>3</v>
      </c>
      <c r="L72" s="45">
        <v>0</v>
      </c>
      <c r="M72" s="45">
        <v>0</v>
      </c>
      <c r="N72" s="45">
        <v>0</v>
      </c>
      <c r="O72" s="45">
        <v>2</v>
      </c>
      <c r="P72" s="45">
        <v>2</v>
      </c>
      <c r="Q72" s="45">
        <v>2</v>
      </c>
      <c r="R72" s="45">
        <v>5</v>
      </c>
      <c r="S72" s="45">
        <v>5</v>
      </c>
      <c r="T72" s="45">
        <v>5</v>
      </c>
      <c r="U72" s="45">
        <v>0</v>
      </c>
      <c r="V72" s="45">
        <v>0</v>
      </c>
      <c r="W72" s="45">
        <v>0</v>
      </c>
      <c r="X72" s="45">
        <v>2</v>
      </c>
      <c r="Y72" s="45">
        <v>2</v>
      </c>
      <c r="Z72" s="45">
        <v>2</v>
      </c>
      <c r="AA72" s="45">
        <v>5</v>
      </c>
      <c r="AB72" s="45">
        <v>5</v>
      </c>
      <c r="AC72" s="20">
        <v>5</v>
      </c>
    </row>
    <row r="73" spans="2:29" x14ac:dyDescent="0.35">
      <c r="B73" s="3">
        <v>70</v>
      </c>
      <c r="C73" s="45">
        <v>2</v>
      </c>
      <c r="D73" s="45">
        <v>8</v>
      </c>
      <c r="E73" s="45">
        <v>8</v>
      </c>
      <c r="F73" s="45">
        <v>2</v>
      </c>
      <c r="G73" s="45">
        <v>8</v>
      </c>
      <c r="H73" s="45">
        <v>8</v>
      </c>
      <c r="I73" s="45">
        <v>2</v>
      </c>
      <c r="J73" s="45">
        <v>8</v>
      </c>
      <c r="K73" s="45">
        <v>8</v>
      </c>
      <c r="L73" s="45">
        <v>2</v>
      </c>
      <c r="M73" s="45">
        <v>8</v>
      </c>
      <c r="N73" s="45">
        <v>11</v>
      </c>
      <c r="O73" s="45">
        <v>2</v>
      </c>
      <c r="P73" s="45">
        <v>8</v>
      </c>
      <c r="Q73" s="45">
        <v>11</v>
      </c>
      <c r="R73" s="45">
        <v>2</v>
      </c>
      <c r="S73" s="45">
        <v>8</v>
      </c>
      <c r="T73" s="45">
        <v>11</v>
      </c>
      <c r="U73" s="45">
        <v>2</v>
      </c>
      <c r="V73" s="45">
        <v>8</v>
      </c>
      <c r="W73" s="45">
        <v>11</v>
      </c>
      <c r="X73" s="45">
        <v>2</v>
      </c>
      <c r="Y73" s="45">
        <v>8</v>
      </c>
      <c r="Z73" s="45">
        <v>11</v>
      </c>
      <c r="AA73" s="45">
        <v>2</v>
      </c>
      <c r="AB73" s="45">
        <v>8</v>
      </c>
      <c r="AC73" s="20">
        <v>11</v>
      </c>
    </row>
    <row r="74" spans="2:29" x14ac:dyDescent="0.35">
      <c r="B74" s="3">
        <v>71</v>
      </c>
      <c r="C74" s="45">
        <v>1</v>
      </c>
      <c r="D74" s="45">
        <v>5</v>
      </c>
      <c r="E74" s="45">
        <v>7</v>
      </c>
      <c r="F74" s="45">
        <v>1</v>
      </c>
      <c r="G74" s="45">
        <v>5</v>
      </c>
      <c r="H74" s="45">
        <v>9</v>
      </c>
      <c r="I74" s="45">
        <v>1</v>
      </c>
      <c r="J74" s="45">
        <v>5</v>
      </c>
      <c r="K74" s="45">
        <v>9</v>
      </c>
      <c r="L74" s="45">
        <v>1</v>
      </c>
      <c r="M74" s="45">
        <v>5</v>
      </c>
      <c r="N74" s="45">
        <v>7</v>
      </c>
      <c r="O74" s="45">
        <v>1</v>
      </c>
      <c r="P74" s="45">
        <v>5</v>
      </c>
      <c r="Q74" s="45">
        <v>11</v>
      </c>
      <c r="R74" s="45">
        <v>1</v>
      </c>
      <c r="S74" s="45">
        <v>5</v>
      </c>
      <c r="T74" s="45">
        <v>11</v>
      </c>
      <c r="U74" s="45">
        <v>1</v>
      </c>
      <c r="V74" s="45">
        <v>5</v>
      </c>
      <c r="W74" s="45">
        <v>7</v>
      </c>
      <c r="X74" s="45">
        <v>1</v>
      </c>
      <c r="Y74" s="45">
        <v>5</v>
      </c>
      <c r="Z74" s="45">
        <v>11</v>
      </c>
      <c r="AA74" s="45">
        <v>1</v>
      </c>
      <c r="AB74" s="45">
        <v>5</v>
      </c>
      <c r="AC74" s="20">
        <v>11</v>
      </c>
    </row>
    <row r="75" spans="2:29" x14ac:dyDescent="0.35">
      <c r="B75" s="3">
        <v>72</v>
      </c>
      <c r="C75" s="45">
        <v>0</v>
      </c>
      <c r="D75" s="45">
        <v>4</v>
      </c>
      <c r="E75" s="45">
        <v>4</v>
      </c>
      <c r="F75" s="45">
        <v>0</v>
      </c>
      <c r="G75" s="45">
        <v>4</v>
      </c>
      <c r="H75" s="45">
        <v>4</v>
      </c>
      <c r="I75" s="45">
        <v>0</v>
      </c>
      <c r="J75" s="45">
        <v>4</v>
      </c>
      <c r="K75" s="45">
        <v>4</v>
      </c>
      <c r="L75" s="45">
        <v>0</v>
      </c>
      <c r="M75" s="45">
        <v>5</v>
      </c>
      <c r="N75" s="45">
        <v>5</v>
      </c>
      <c r="O75" s="45">
        <v>0</v>
      </c>
      <c r="P75" s="45">
        <v>5</v>
      </c>
      <c r="Q75" s="45">
        <v>5</v>
      </c>
      <c r="R75" s="45">
        <v>0</v>
      </c>
      <c r="S75" s="45">
        <v>5</v>
      </c>
      <c r="T75" s="45">
        <v>5</v>
      </c>
      <c r="U75" s="45">
        <v>0</v>
      </c>
      <c r="V75" s="45">
        <v>7</v>
      </c>
      <c r="W75" s="45">
        <v>7</v>
      </c>
      <c r="X75" s="45">
        <v>0</v>
      </c>
      <c r="Y75" s="45">
        <v>7</v>
      </c>
      <c r="Z75" s="45">
        <v>7</v>
      </c>
      <c r="AA75" s="45">
        <v>0</v>
      </c>
      <c r="AB75" s="45">
        <v>7</v>
      </c>
      <c r="AC75" s="20">
        <v>7</v>
      </c>
    </row>
    <row r="76" spans="2:29" x14ac:dyDescent="0.35">
      <c r="B76" s="3">
        <v>73</v>
      </c>
      <c r="C76" s="45">
        <v>4</v>
      </c>
      <c r="D76" s="45">
        <v>4</v>
      </c>
      <c r="E76" s="45">
        <v>4</v>
      </c>
      <c r="F76" s="45">
        <v>4</v>
      </c>
      <c r="G76" s="45">
        <v>4</v>
      </c>
      <c r="H76" s="45">
        <v>4</v>
      </c>
      <c r="I76" s="45">
        <v>4</v>
      </c>
      <c r="J76" s="45">
        <v>4</v>
      </c>
      <c r="K76" s="45">
        <v>4</v>
      </c>
      <c r="L76" s="45">
        <v>4</v>
      </c>
      <c r="M76" s="45">
        <v>9</v>
      </c>
      <c r="N76" s="45">
        <v>9</v>
      </c>
      <c r="O76" s="45">
        <v>4</v>
      </c>
      <c r="P76" s="45">
        <v>11</v>
      </c>
      <c r="Q76" s="45">
        <v>11</v>
      </c>
      <c r="R76" s="45">
        <v>4</v>
      </c>
      <c r="S76" s="45">
        <v>11</v>
      </c>
      <c r="T76" s="45">
        <v>11</v>
      </c>
      <c r="U76" s="45">
        <v>4</v>
      </c>
      <c r="V76" s="45">
        <v>9</v>
      </c>
      <c r="W76" s="45">
        <v>9</v>
      </c>
      <c r="X76" s="45">
        <v>4</v>
      </c>
      <c r="Y76" s="45">
        <v>11</v>
      </c>
      <c r="Z76" s="45">
        <v>11</v>
      </c>
      <c r="AA76" s="45">
        <v>4</v>
      </c>
      <c r="AB76" s="45">
        <v>11</v>
      </c>
      <c r="AC76" s="20">
        <v>12</v>
      </c>
    </row>
    <row r="77" spans="2:29" x14ac:dyDescent="0.35">
      <c r="B77" s="3">
        <v>74</v>
      </c>
      <c r="C77" s="45">
        <v>11</v>
      </c>
      <c r="D77" s="45">
        <v>11</v>
      </c>
      <c r="E77" s="45">
        <v>11</v>
      </c>
      <c r="F77" s="45">
        <v>11</v>
      </c>
      <c r="G77" s="45">
        <v>11</v>
      </c>
      <c r="H77" s="45">
        <v>11</v>
      </c>
      <c r="I77" s="45">
        <v>11</v>
      </c>
      <c r="J77" s="45">
        <v>11</v>
      </c>
      <c r="K77" s="45">
        <v>11</v>
      </c>
      <c r="L77" s="45">
        <v>11</v>
      </c>
      <c r="M77" s="45">
        <v>11</v>
      </c>
      <c r="N77" s="45">
        <v>11</v>
      </c>
      <c r="O77" s="45">
        <v>11</v>
      </c>
      <c r="P77" s="45">
        <v>12</v>
      </c>
      <c r="Q77" s="45">
        <v>12</v>
      </c>
      <c r="R77" s="45">
        <v>11</v>
      </c>
      <c r="S77" s="45">
        <v>12</v>
      </c>
      <c r="T77" s="45">
        <v>12</v>
      </c>
      <c r="U77" s="45">
        <v>11</v>
      </c>
      <c r="V77" s="45">
        <v>11</v>
      </c>
      <c r="W77" s="45">
        <v>11</v>
      </c>
      <c r="X77" s="45">
        <v>11</v>
      </c>
      <c r="Y77" s="45">
        <v>12</v>
      </c>
      <c r="Z77" s="45">
        <v>12</v>
      </c>
      <c r="AA77" s="45">
        <v>11</v>
      </c>
      <c r="AB77" s="45">
        <v>12</v>
      </c>
      <c r="AC77" s="20">
        <v>13</v>
      </c>
    </row>
    <row r="78" spans="2:29" x14ac:dyDescent="0.35">
      <c r="B78" s="3">
        <v>75</v>
      </c>
      <c r="C78" s="45">
        <v>0</v>
      </c>
      <c r="D78" s="45">
        <v>0</v>
      </c>
      <c r="E78" s="45">
        <v>0</v>
      </c>
      <c r="F78" s="45">
        <v>0</v>
      </c>
      <c r="G78" s="45">
        <v>0</v>
      </c>
      <c r="H78" s="45">
        <v>0</v>
      </c>
      <c r="I78" s="45">
        <v>0</v>
      </c>
      <c r="J78" s="45">
        <v>0</v>
      </c>
      <c r="K78" s="45">
        <v>0</v>
      </c>
      <c r="L78" s="45">
        <v>4</v>
      </c>
      <c r="M78" s="45">
        <v>4</v>
      </c>
      <c r="N78" s="45">
        <v>4</v>
      </c>
      <c r="O78" s="45">
        <v>8</v>
      </c>
      <c r="P78" s="45">
        <v>8</v>
      </c>
      <c r="Q78" s="45">
        <v>8</v>
      </c>
      <c r="R78" s="45">
        <v>11</v>
      </c>
      <c r="S78" s="45">
        <v>11</v>
      </c>
      <c r="T78" s="45">
        <v>11</v>
      </c>
      <c r="U78" s="45">
        <v>4</v>
      </c>
      <c r="V78" s="45">
        <v>4</v>
      </c>
      <c r="W78" s="45">
        <v>4</v>
      </c>
      <c r="X78" s="45">
        <v>8</v>
      </c>
      <c r="Y78" s="45">
        <v>8</v>
      </c>
      <c r="Z78" s="45">
        <v>8</v>
      </c>
      <c r="AA78" s="45">
        <v>11</v>
      </c>
      <c r="AB78" s="45">
        <v>11</v>
      </c>
      <c r="AC78" s="20">
        <v>11</v>
      </c>
    </row>
    <row r="79" spans="2:29" x14ac:dyDescent="0.35">
      <c r="B79" s="3">
        <v>76</v>
      </c>
      <c r="C79" s="45">
        <v>2</v>
      </c>
      <c r="D79" s="45">
        <v>2</v>
      </c>
      <c r="E79" s="45">
        <v>2</v>
      </c>
      <c r="F79" s="45">
        <v>2</v>
      </c>
      <c r="G79" s="45">
        <v>2</v>
      </c>
      <c r="H79" s="45">
        <v>2</v>
      </c>
      <c r="I79" s="45">
        <v>2</v>
      </c>
      <c r="J79" s="45">
        <v>2</v>
      </c>
      <c r="K79" s="45">
        <v>2</v>
      </c>
      <c r="L79" s="45">
        <v>3</v>
      </c>
      <c r="M79" s="45">
        <v>3</v>
      </c>
      <c r="N79" s="45">
        <v>3</v>
      </c>
      <c r="O79" s="45">
        <v>3</v>
      </c>
      <c r="P79" s="45">
        <v>3</v>
      </c>
      <c r="Q79" s="45">
        <v>3</v>
      </c>
      <c r="R79" s="45">
        <v>3</v>
      </c>
      <c r="S79" s="45">
        <v>3</v>
      </c>
      <c r="T79" s="45">
        <v>3</v>
      </c>
      <c r="U79" s="45">
        <v>5</v>
      </c>
      <c r="V79" s="45">
        <v>5</v>
      </c>
      <c r="W79" s="45">
        <v>5</v>
      </c>
      <c r="X79" s="45">
        <v>6</v>
      </c>
      <c r="Y79" s="45">
        <v>6</v>
      </c>
      <c r="Z79" s="45">
        <v>6</v>
      </c>
      <c r="AA79" s="45">
        <v>6</v>
      </c>
      <c r="AB79" s="45">
        <v>6</v>
      </c>
      <c r="AC79" s="20">
        <v>6</v>
      </c>
    </row>
    <row r="80" spans="2:29" x14ac:dyDescent="0.35">
      <c r="B80" s="3">
        <v>77</v>
      </c>
      <c r="C80" s="45">
        <v>2</v>
      </c>
      <c r="D80" s="45">
        <v>2</v>
      </c>
      <c r="E80" s="45">
        <v>2</v>
      </c>
      <c r="F80" s="45">
        <v>2</v>
      </c>
      <c r="G80" s="45">
        <v>2</v>
      </c>
      <c r="H80" s="45">
        <v>2</v>
      </c>
      <c r="I80" s="45">
        <v>2</v>
      </c>
      <c r="J80" s="45">
        <v>2</v>
      </c>
      <c r="K80" s="45">
        <v>2</v>
      </c>
      <c r="L80" s="45">
        <v>2</v>
      </c>
      <c r="M80" s="45">
        <v>2</v>
      </c>
      <c r="N80" s="45">
        <v>2</v>
      </c>
      <c r="O80" s="45">
        <v>3</v>
      </c>
      <c r="P80" s="45">
        <v>6</v>
      </c>
      <c r="Q80" s="45">
        <v>6</v>
      </c>
      <c r="R80" s="45">
        <v>3</v>
      </c>
      <c r="S80" s="45">
        <v>11</v>
      </c>
      <c r="T80" s="45">
        <v>11</v>
      </c>
      <c r="U80" s="45">
        <v>2</v>
      </c>
      <c r="V80" s="45">
        <v>2</v>
      </c>
      <c r="W80" s="45">
        <v>2</v>
      </c>
      <c r="X80" s="45">
        <v>3</v>
      </c>
      <c r="Y80" s="45">
        <v>6</v>
      </c>
      <c r="Z80" s="45">
        <v>6</v>
      </c>
      <c r="AA80" s="45">
        <v>3</v>
      </c>
      <c r="AB80" s="45">
        <v>11</v>
      </c>
      <c r="AC80" s="20">
        <v>11</v>
      </c>
    </row>
    <row r="81" spans="2:29" x14ac:dyDescent="0.35">
      <c r="B81" s="3">
        <v>78</v>
      </c>
      <c r="C81" s="45">
        <v>5</v>
      </c>
      <c r="D81" s="45">
        <v>5</v>
      </c>
      <c r="E81" s="45">
        <v>5</v>
      </c>
      <c r="F81" s="45">
        <v>5</v>
      </c>
      <c r="G81" s="45">
        <v>5</v>
      </c>
      <c r="H81" s="45">
        <v>5</v>
      </c>
      <c r="I81" s="45">
        <v>5</v>
      </c>
      <c r="J81" s="45">
        <v>5</v>
      </c>
      <c r="K81" s="45">
        <v>5</v>
      </c>
      <c r="L81" s="45">
        <v>6</v>
      </c>
      <c r="M81" s="45">
        <v>6</v>
      </c>
      <c r="N81" s="45">
        <v>6</v>
      </c>
      <c r="O81" s="45">
        <v>6</v>
      </c>
      <c r="P81" s="45">
        <v>6</v>
      </c>
      <c r="Q81" s="45">
        <v>6</v>
      </c>
      <c r="R81" s="45">
        <v>6</v>
      </c>
      <c r="S81" s="45">
        <v>6</v>
      </c>
      <c r="T81" s="45">
        <v>6</v>
      </c>
      <c r="U81" s="45">
        <v>6</v>
      </c>
      <c r="V81" s="45">
        <v>6</v>
      </c>
      <c r="W81" s="45">
        <v>6</v>
      </c>
      <c r="X81" s="45">
        <v>8</v>
      </c>
      <c r="Y81" s="45">
        <v>8</v>
      </c>
      <c r="Z81" s="45">
        <v>8</v>
      </c>
      <c r="AA81" s="45">
        <v>10</v>
      </c>
      <c r="AB81" s="45">
        <v>10</v>
      </c>
      <c r="AC81" s="20">
        <v>10</v>
      </c>
    </row>
    <row r="82" spans="2:29" x14ac:dyDescent="0.35">
      <c r="B82" s="3">
        <v>79</v>
      </c>
      <c r="C82" s="45">
        <v>2</v>
      </c>
      <c r="D82" s="45">
        <v>2</v>
      </c>
      <c r="E82" s="45">
        <v>2</v>
      </c>
      <c r="F82" s="45">
        <v>2</v>
      </c>
      <c r="G82" s="45">
        <v>2</v>
      </c>
      <c r="H82" s="45">
        <v>2</v>
      </c>
      <c r="I82" s="45">
        <v>2</v>
      </c>
      <c r="J82" s="45">
        <v>2</v>
      </c>
      <c r="K82" s="45">
        <v>2</v>
      </c>
      <c r="L82" s="45">
        <v>3</v>
      </c>
      <c r="M82" s="45">
        <v>3</v>
      </c>
      <c r="N82" s="45">
        <v>3</v>
      </c>
      <c r="O82" s="45">
        <v>4</v>
      </c>
      <c r="P82" s="45">
        <v>4</v>
      </c>
      <c r="Q82" s="45">
        <v>4</v>
      </c>
      <c r="R82" s="45">
        <v>4</v>
      </c>
      <c r="S82" s="45">
        <v>4</v>
      </c>
      <c r="T82" s="45">
        <v>4</v>
      </c>
      <c r="U82" s="45">
        <v>3</v>
      </c>
      <c r="V82" s="45">
        <v>3</v>
      </c>
      <c r="W82" s="45">
        <v>3</v>
      </c>
      <c r="X82" s="45">
        <v>5</v>
      </c>
      <c r="Y82" s="45">
        <v>5</v>
      </c>
      <c r="Z82" s="45">
        <v>5</v>
      </c>
      <c r="AA82" s="45">
        <v>5</v>
      </c>
      <c r="AB82" s="45">
        <v>5</v>
      </c>
      <c r="AC82" s="20">
        <v>5</v>
      </c>
    </row>
    <row r="83" spans="2:29" x14ac:dyDescent="0.35">
      <c r="B83" s="3">
        <v>80</v>
      </c>
      <c r="C83" s="45">
        <v>1</v>
      </c>
      <c r="D83" s="45">
        <v>1</v>
      </c>
      <c r="E83" s="45">
        <v>1</v>
      </c>
      <c r="F83" s="45">
        <v>1</v>
      </c>
      <c r="G83" s="45">
        <v>1</v>
      </c>
      <c r="H83" s="45">
        <v>1</v>
      </c>
      <c r="I83" s="45">
        <v>1</v>
      </c>
      <c r="J83" s="45">
        <v>1</v>
      </c>
      <c r="K83" s="45">
        <v>1</v>
      </c>
      <c r="L83" s="45">
        <v>2</v>
      </c>
      <c r="M83" s="45">
        <v>2</v>
      </c>
      <c r="N83" s="45">
        <v>2</v>
      </c>
      <c r="O83" s="45">
        <v>2</v>
      </c>
      <c r="P83" s="45">
        <v>2</v>
      </c>
      <c r="Q83" s="45">
        <v>2</v>
      </c>
      <c r="R83" s="45">
        <v>2</v>
      </c>
      <c r="S83" s="45">
        <v>2</v>
      </c>
      <c r="T83" s="45">
        <v>2</v>
      </c>
      <c r="U83" s="45">
        <v>7</v>
      </c>
      <c r="V83" s="45">
        <v>7</v>
      </c>
      <c r="W83" s="45">
        <v>7</v>
      </c>
      <c r="X83" s="45">
        <v>7</v>
      </c>
      <c r="Y83" s="45">
        <v>7</v>
      </c>
      <c r="Z83" s="45">
        <v>7</v>
      </c>
      <c r="AA83" s="45">
        <v>7</v>
      </c>
      <c r="AB83" s="45">
        <v>7</v>
      </c>
      <c r="AC83" s="20">
        <v>7</v>
      </c>
    </row>
    <row r="84" spans="2:29" x14ac:dyDescent="0.35">
      <c r="B84" s="3">
        <v>81</v>
      </c>
      <c r="C84" s="45">
        <v>0</v>
      </c>
      <c r="D84" s="45">
        <v>0</v>
      </c>
      <c r="E84" s="45">
        <v>0</v>
      </c>
      <c r="F84" s="45">
        <v>3</v>
      </c>
      <c r="G84" s="45">
        <v>3</v>
      </c>
      <c r="H84" s="45">
        <v>3</v>
      </c>
      <c r="I84" s="45">
        <v>3</v>
      </c>
      <c r="J84" s="45">
        <v>3</v>
      </c>
      <c r="K84" s="45">
        <v>3</v>
      </c>
      <c r="L84" s="45">
        <v>0</v>
      </c>
      <c r="M84" s="45">
        <v>0</v>
      </c>
      <c r="N84" s="45">
        <v>0</v>
      </c>
      <c r="O84" s="45">
        <v>4</v>
      </c>
      <c r="P84" s="45">
        <v>4</v>
      </c>
      <c r="Q84" s="45">
        <v>4</v>
      </c>
      <c r="R84" s="45">
        <v>4</v>
      </c>
      <c r="S84" s="45">
        <v>4</v>
      </c>
      <c r="T84" s="45">
        <v>4</v>
      </c>
      <c r="U84" s="45">
        <v>0</v>
      </c>
      <c r="V84" s="45">
        <v>0</v>
      </c>
      <c r="W84" s="45">
        <v>0</v>
      </c>
      <c r="X84" s="45">
        <v>7</v>
      </c>
      <c r="Y84" s="45">
        <v>7</v>
      </c>
      <c r="Z84" s="45">
        <v>7</v>
      </c>
      <c r="AA84" s="45">
        <v>9</v>
      </c>
      <c r="AB84" s="45">
        <v>9</v>
      </c>
      <c r="AC84" s="20">
        <v>9</v>
      </c>
    </row>
    <row r="85" spans="2:29" x14ac:dyDescent="0.35">
      <c r="B85" s="3">
        <v>82</v>
      </c>
      <c r="C85" s="45">
        <v>0</v>
      </c>
      <c r="D85" s="45">
        <v>0</v>
      </c>
      <c r="E85" s="45">
        <v>0</v>
      </c>
      <c r="F85" s="45">
        <v>2</v>
      </c>
      <c r="G85" s="45">
        <v>4</v>
      </c>
      <c r="H85" s="45">
        <v>5</v>
      </c>
      <c r="I85" s="45">
        <v>2</v>
      </c>
      <c r="J85" s="45">
        <v>4</v>
      </c>
      <c r="K85" s="45">
        <v>11</v>
      </c>
      <c r="L85" s="45">
        <v>0</v>
      </c>
      <c r="M85" s="45">
        <v>0</v>
      </c>
      <c r="N85" s="45">
        <v>0</v>
      </c>
      <c r="O85" s="45">
        <v>2</v>
      </c>
      <c r="P85" s="45">
        <v>4</v>
      </c>
      <c r="Q85" s="45">
        <v>5</v>
      </c>
      <c r="R85" s="45">
        <v>2</v>
      </c>
      <c r="S85" s="45">
        <v>4</v>
      </c>
      <c r="T85" s="45">
        <v>11</v>
      </c>
      <c r="U85" s="45">
        <v>0</v>
      </c>
      <c r="V85" s="45">
        <v>0</v>
      </c>
      <c r="W85" s="45">
        <v>0</v>
      </c>
      <c r="X85" s="45">
        <v>2</v>
      </c>
      <c r="Y85" s="45">
        <v>4</v>
      </c>
      <c r="Z85" s="45">
        <v>5</v>
      </c>
      <c r="AA85" s="45">
        <v>2</v>
      </c>
      <c r="AB85" s="45">
        <v>4</v>
      </c>
      <c r="AC85" s="20">
        <v>11</v>
      </c>
    </row>
    <row r="86" spans="2:29" x14ac:dyDescent="0.35">
      <c r="B86" s="3">
        <v>83</v>
      </c>
      <c r="C86" s="45">
        <v>3</v>
      </c>
      <c r="D86" s="45">
        <v>3</v>
      </c>
      <c r="E86" s="45">
        <v>3</v>
      </c>
      <c r="F86" s="45">
        <v>4</v>
      </c>
      <c r="G86" s="45">
        <v>4</v>
      </c>
      <c r="H86" s="45">
        <v>4</v>
      </c>
      <c r="I86" s="45">
        <v>4</v>
      </c>
      <c r="J86" s="45">
        <v>4</v>
      </c>
      <c r="K86" s="45">
        <v>4</v>
      </c>
      <c r="L86" s="45">
        <v>3</v>
      </c>
      <c r="M86" s="45">
        <v>3</v>
      </c>
      <c r="N86" s="45">
        <v>3</v>
      </c>
      <c r="O86" s="45">
        <v>6</v>
      </c>
      <c r="P86" s="45">
        <v>6</v>
      </c>
      <c r="Q86" s="45">
        <v>6</v>
      </c>
      <c r="R86" s="45">
        <v>10</v>
      </c>
      <c r="S86" s="45">
        <v>10</v>
      </c>
      <c r="T86" s="45">
        <v>10</v>
      </c>
      <c r="U86" s="45">
        <v>3</v>
      </c>
      <c r="V86" s="45">
        <v>3</v>
      </c>
      <c r="W86" s="45">
        <v>3</v>
      </c>
      <c r="X86" s="45">
        <v>6</v>
      </c>
      <c r="Y86" s="45">
        <v>6</v>
      </c>
      <c r="Z86" s="45">
        <v>6</v>
      </c>
      <c r="AA86" s="45">
        <v>11</v>
      </c>
      <c r="AB86" s="45">
        <v>11</v>
      </c>
      <c r="AC86" s="20">
        <v>11</v>
      </c>
    </row>
    <row r="87" spans="2:29" x14ac:dyDescent="0.35">
      <c r="B87" s="3">
        <v>84</v>
      </c>
      <c r="C87" s="45">
        <v>1</v>
      </c>
      <c r="D87" s="45">
        <v>1</v>
      </c>
      <c r="E87" s="45">
        <v>1</v>
      </c>
      <c r="F87" s="45">
        <v>7</v>
      </c>
      <c r="G87" s="45">
        <v>7</v>
      </c>
      <c r="H87" s="45">
        <v>7</v>
      </c>
      <c r="I87" s="45">
        <v>7</v>
      </c>
      <c r="J87" s="45">
        <v>7</v>
      </c>
      <c r="K87" s="45">
        <v>7</v>
      </c>
      <c r="L87" s="45">
        <v>1</v>
      </c>
      <c r="M87" s="45">
        <v>1</v>
      </c>
      <c r="N87" s="45">
        <v>1</v>
      </c>
      <c r="O87" s="45">
        <v>11</v>
      </c>
      <c r="P87" s="45">
        <v>11</v>
      </c>
      <c r="Q87" s="45">
        <v>11</v>
      </c>
      <c r="R87" s="45">
        <v>11</v>
      </c>
      <c r="S87" s="45">
        <v>11</v>
      </c>
      <c r="T87" s="45">
        <v>11</v>
      </c>
      <c r="U87" s="45">
        <v>1</v>
      </c>
      <c r="V87" s="45">
        <v>1</v>
      </c>
      <c r="W87" s="45">
        <v>1</v>
      </c>
      <c r="X87" s="45">
        <v>11</v>
      </c>
      <c r="Y87" s="45">
        <v>11</v>
      </c>
      <c r="Z87" s="45">
        <v>11</v>
      </c>
      <c r="AA87" s="45">
        <v>11</v>
      </c>
      <c r="AB87" s="45">
        <v>12</v>
      </c>
      <c r="AC87" s="20">
        <v>12</v>
      </c>
    </row>
    <row r="88" spans="2:29" x14ac:dyDescent="0.35">
      <c r="B88" s="3">
        <v>85</v>
      </c>
      <c r="C88" s="45">
        <v>11</v>
      </c>
      <c r="D88" s="45">
        <v>11</v>
      </c>
      <c r="E88" s="45">
        <v>11</v>
      </c>
      <c r="F88" s="45">
        <v>11</v>
      </c>
      <c r="G88" s="45">
        <v>11</v>
      </c>
      <c r="H88" s="45">
        <v>11</v>
      </c>
      <c r="I88" s="45">
        <v>11</v>
      </c>
      <c r="J88" s="45">
        <v>11</v>
      </c>
      <c r="K88" s="45">
        <v>11</v>
      </c>
      <c r="L88" s="45">
        <v>11</v>
      </c>
      <c r="M88" s="45">
        <v>11</v>
      </c>
      <c r="N88" s="45">
        <v>11</v>
      </c>
      <c r="O88" s="45">
        <v>11</v>
      </c>
      <c r="P88" s="45">
        <v>12</v>
      </c>
      <c r="Q88" s="45">
        <v>12</v>
      </c>
      <c r="R88" s="45">
        <v>11</v>
      </c>
      <c r="S88" s="45">
        <v>12</v>
      </c>
      <c r="T88" s="45">
        <v>12</v>
      </c>
      <c r="U88" s="45">
        <v>11</v>
      </c>
      <c r="V88" s="45">
        <v>11</v>
      </c>
      <c r="W88" s="45">
        <v>11</v>
      </c>
      <c r="X88" s="45">
        <v>11</v>
      </c>
      <c r="Y88" s="45">
        <v>12</v>
      </c>
      <c r="Z88" s="45">
        <v>12</v>
      </c>
      <c r="AA88" s="45">
        <v>11</v>
      </c>
      <c r="AB88" s="45">
        <v>12</v>
      </c>
      <c r="AC88" s="20">
        <v>13</v>
      </c>
    </row>
    <row r="89" spans="2:29" x14ac:dyDescent="0.35">
      <c r="B89" s="3">
        <v>86</v>
      </c>
      <c r="C89" s="45">
        <v>0</v>
      </c>
      <c r="D89" s="45">
        <v>0</v>
      </c>
      <c r="E89" s="45">
        <v>0</v>
      </c>
      <c r="F89" s="45">
        <v>1</v>
      </c>
      <c r="G89" s="45">
        <v>1</v>
      </c>
      <c r="H89" s="45">
        <v>1</v>
      </c>
      <c r="I89" s="45">
        <v>1</v>
      </c>
      <c r="J89" s="45">
        <v>1</v>
      </c>
      <c r="K89" s="45">
        <v>1</v>
      </c>
      <c r="L89" s="45">
        <v>0</v>
      </c>
      <c r="M89" s="45">
        <v>0</v>
      </c>
      <c r="N89" s="45">
        <v>0</v>
      </c>
      <c r="O89" s="45">
        <v>11</v>
      </c>
      <c r="P89" s="45">
        <v>11</v>
      </c>
      <c r="Q89" s="45">
        <v>11</v>
      </c>
      <c r="R89" s="45">
        <v>11</v>
      </c>
      <c r="S89" s="45">
        <v>11</v>
      </c>
      <c r="T89" s="45">
        <v>11</v>
      </c>
      <c r="U89" s="45">
        <v>0</v>
      </c>
      <c r="V89" s="45">
        <v>0</v>
      </c>
      <c r="W89" s="45">
        <v>0</v>
      </c>
      <c r="X89" s="45">
        <v>11</v>
      </c>
      <c r="Y89" s="45">
        <v>11</v>
      </c>
      <c r="Z89" s="45">
        <v>11</v>
      </c>
      <c r="AA89" s="45">
        <v>11</v>
      </c>
      <c r="AB89" s="45">
        <v>12</v>
      </c>
      <c r="AC89" s="20">
        <v>12</v>
      </c>
    </row>
    <row r="90" spans="2:29" x14ac:dyDescent="0.35">
      <c r="B90" s="3">
        <v>87</v>
      </c>
      <c r="C90" s="45">
        <v>5</v>
      </c>
      <c r="D90" s="45">
        <v>5</v>
      </c>
      <c r="E90" s="45">
        <v>5</v>
      </c>
      <c r="F90" s="45">
        <v>8</v>
      </c>
      <c r="G90" s="45">
        <v>8</v>
      </c>
      <c r="H90" s="45">
        <v>8</v>
      </c>
      <c r="I90" s="45">
        <v>11</v>
      </c>
      <c r="J90" s="45">
        <v>11</v>
      </c>
      <c r="K90" s="45">
        <v>11</v>
      </c>
      <c r="L90" s="45">
        <v>5</v>
      </c>
      <c r="M90" s="45">
        <v>5</v>
      </c>
      <c r="N90" s="45">
        <v>5</v>
      </c>
      <c r="O90" s="45">
        <v>8</v>
      </c>
      <c r="P90" s="45">
        <v>8</v>
      </c>
      <c r="Q90" s="45">
        <v>8</v>
      </c>
      <c r="R90" s="45">
        <v>11</v>
      </c>
      <c r="S90" s="45">
        <v>11</v>
      </c>
      <c r="T90" s="45">
        <v>11</v>
      </c>
      <c r="U90" s="45">
        <v>5</v>
      </c>
      <c r="V90" s="45">
        <v>5</v>
      </c>
      <c r="W90" s="45">
        <v>5</v>
      </c>
      <c r="X90" s="45">
        <v>8</v>
      </c>
      <c r="Y90" s="45">
        <v>8</v>
      </c>
      <c r="Z90" s="45">
        <v>8</v>
      </c>
      <c r="AA90" s="45">
        <v>11</v>
      </c>
      <c r="AB90" s="45">
        <v>11</v>
      </c>
      <c r="AC90" s="20">
        <v>11</v>
      </c>
    </row>
    <row r="91" spans="2:29" x14ac:dyDescent="0.35">
      <c r="B91" s="3">
        <v>88</v>
      </c>
      <c r="C91" s="45">
        <v>0</v>
      </c>
      <c r="D91" s="45">
        <v>7</v>
      </c>
      <c r="E91" s="45">
        <v>7</v>
      </c>
      <c r="F91" s="45">
        <v>0</v>
      </c>
      <c r="G91" s="45">
        <v>7</v>
      </c>
      <c r="H91" s="45">
        <v>7</v>
      </c>
      <c r="I91" s="45">
        <v>0</v>
      </c>
      <c r="J91" s="45">
        <v>7</v>
      </c>
      <c r="K91" s="45">
        <v>7</v>
      </c>
      <c r="L91" s="45">
        <v>0</v>
      </c>
      <c r="M91" s="45">
        <v>7</v>
      </c>
      <c r="N91" s="45">
        <v>7</v>
      </c>
      <c r="O91" s="45">
        <v>0</v>
      </c>
      <c r="P91" s="45">
        <v>7</v>
      </c>
      <c r="Q91" s="45">
        <v>11</v>
      </c>
      <c r="R91" s="45">
        <v>0</v>
      </c>
      <c r="S91" s="45">
        <v>7</v>
      </c>
      <c r="T91" s="45">
        <v>11</v>
      </c>
      <c r="U91" s="45">
        <v>0</v>
      </c>
      <c r="V91" s="45">
        <v>7</v>
      </c>
      <c r="W91" s="45">
        <v>7</v>
      </c>
      <c r="X91" s="45">
        <v>0</v>
      </c>
      <c r="Y91" s="45">
        <v>7</v>
      </c>
      <c r="Z91" s="45">
        <v>11</v>
      </c>
      <c r="AA91" s="45">
        <v>0</v>
      </c>
      <c r="AB91" s="45">
        <v>7</v>
      </c>
      <c r="AC91" s="20">
        <v>11</v>
      </c>
    </row>
    <row r="92" spans="2:29" x14ac:dyDescent="0.35">
      <c r="B92" s="3">
        <v>89</v>
      </c>
      <c r="C92" s="45">
        <v>1</v>
      </c>
      <c r="D92" s="45">
        <v>6</v>
      </c>
      <c r="E92" s="45">
        <v>6</v>
      </c>
      <c r="F92" s="45">
        <v>1</v>
      </c>
      <c r="G92" s="45">
        <v>6</v>
      </c>
      <c r="H92" s="45">
        <v>6</v>
      </c>
      <c r="I92" s="45">
        <v>1</v>
      </c>
      <c r="J92" s="45">
        <v>6</v>
      </c>
      <c r="K92" s="45">
        <v>6</v>
      </c>
      <c r="L92" s="45">
        <v>1</v>
      </c>
      <c r="M92" s="45">
        <v>8</v>
      </c>
      <c r="N92" s="45">
        <v>9</v>
      </c>
      <c r="O92" s="45">
        <v>1</v>
      </c>
      <c r="P92" s="45">
        <v>8</v>
      </c>
      <c r="Q92" s="45">
        <v>10</v>
      </c>
      <c r="R92" s="45">
        <v>1</v>
      </c>
      <c r="S92" s="45">
        <v>8</v>
      </c>
      <c r="T92" s="45">
        <v>10</v>
      </c>
      <c r="U92" s="45">
        <v>1</v>
      </c>
      <c r="V92" s="45">
        <v>8</v>
      </c>
      <c r="W92" s="45">
        <v>9</v>
      </c>
      <c r="X92" s="45">
        <v>1</v>
      </c>
      <c r="Y92" s="45">
        <v>8</v>
      </c>
      <c r="Z92" s="45">
        <v>10</v>
      </c>
      <c r="AA92" s="45">
        <v>1</v>
      </c>
      <c r="AB92" s="45">
        <v>8</v>
      </c>
      <c r="AC92" s="20">
        <v>10</v>
      </c>
    </row>
    <row r="93" spans="2:29" x14ac:dyDescent="0.35">
      <c r="B93" s="3">
        <v>90</v>
      </c>
      <c r="C93" s="45">
        <v>3</v>
      </c>
      <c r="D93" s="45">
        <v>3</v>
      </c>
      <c r="E93" s="45">
        <v>3</v>
      </c>
      <c r="F93" s="45">
        <v>3</v>
      </c>
      <c r="G93" s="45">
        <v>3</v>
      </c>
      <c r="H93" s="45">
        <v>3</v>
      </c>
      <c r="I93" s="45">
        <v>3</v>
      </c>
      <c r="J93" s="45">
        <v>3</v>
      </c>
      <c r="K93" s="45">
        <v>3</v>
      </c>
      <c r="L93" s="45">
        <v>8</v>
      </c>
      <c r="M93" s="45">
        <v>8</v>
      </c>
      <c r="N93" s="45">
        <v>8</v>
      </c>
      <c r="O93" s="45">
        <v>11</v>
      </c>
      <c r="P93" s="45">
        <v>11</v>
      </c>
      <c r="Q93" s="45">
        <v>11</v>
      </c>
      <c r="R93" s="45">
        <v>11</v>
      </c>
      <c r="S93" s="45">
        <v>11</v>
      </c>
      <c r="T93" s="45">
        <v>11</v>
      </c>
      <c r="U93" s="45">
        <v>8</v>
      </c>
      <c r="V93" s="45">
        <v>8</v>
      </c>
      <c r="W93" s="45">
        <v>8</v>
      </c>
      <c r="X93" s="45">
        <v>11</v>
      </c>
      <c r="Y93" s="45">
        <v>11</v>
      </c>
      <c r="Z93" s="45">
        <v>11</v>
      </c>
      <c r="AA93" s="45">
        <v>11</v>
      </c>
      <c r="AB93" s="45">
        <v>12</v>
      </c>
      <c r="AC93" s="20">
        <v>12</v>
      </c>
    </row>
    <row r="94" spans="2:29" x14ac:dyDescent="0.35">
      <c r="B94" s="3">
        <v>91</v>
      </c>
      <c r="C94" s="45">
        <v>7</v>
      </c>
      <c r="D94" s="45">
        <v>7</v>
      </c>
      <c r="E94" s="45">
        <v>7</v>
      </c>
      <c r="F94" s="45">
        <v>7</v>
      </c>
      <c r="G94" s="45">
        <v>7</v>
      </c>
      <c r="H94" s="45">
        <v>7</v>
      </c>
      <c r="I94" s="45">
        <v>7</v>
      </c>
      <c r="J94" s="45">
        <v>7</v>
      </c>
      <c r="K94" s="45">
        <v>7</v>
      </c>
      <c r="L94" s="45">
        <v>11</v>
      </c>
      <c r="M94" s="45">
        <v>11</v>
      </c>
      <c r="N94" s="45">
        <v>11</v>
      </c>
      <c r="O94" s="45">
        <v>11</v>
      </c>
      <c r="P94" s="45">
        <v>11</v>
      </c>
      <c r="Q94" s="45">
        <v>11</v>
      </c>
      <c r="R94" s="45">
        <v>11</v>
      </c>
      <c r="S94" s="45">
        <v>11</v>
      </c>
      <c r="T94" s="45">
        <v>11</v>
      </c>
      <c r="U94" s="45">
        <v>11</v>
      </c>
      <c r="V94" s="45">
        <v>11</v>
      </c>
      <c r="W94" s="45">
        <v>11</v>
      </c>
      <c r="X94" s="45">
        <v>11</v>
      </c>
      <c r="Y94" s="45">
        <v>12</v>
      </c>
      <c r="Z94" s="45">
        <v>12</v>
      </c>
      <c r="AA94" s="45">
        <v>11</v>
      </c>
      <c r="AB94" s="45">
        <v>12</v>
      </c>
      <c r="AC94" s="20">
        <v>12</v>
      </c>
    </row>
    <row r="95" spans="2:29" x14ac:dyDescent="0.35">
      <c r="B95" s="3">
        <v>92</v>
      </c>
      <c r="C95" s="45">
        <v>3</v>
      </c>
      <c r="D95" s="45">
        <v>3</v>
      </c>
      <c r="E95" s="45">
        <v>3</v>
      </c>
      <c r="F95" s="45">
        <v>6</v>
      </c>
      <c r="G95" s="45">
        <v>7</v>
      </c>
      <c r="H95" s="45">
        <v>7</v>
      </c>
      <c r="I95" s="45">
        <v>6</v>
      </c>
      <c r="J95" s="45">
        <v>7</v>
      </c>
      <c r="K95" s="45">
        <v>7</v>
      </c>
      <c r="L95" s="45">
        <v>3</v>
      </c>
      <c r="M95" s="45">
        <v>3</v>
      </c>
      <c r="N95" s="45">
        <v>3</v>
      </c>
      <c r="O95" s="45">
        <v>6</v>
      </c>
      <c r="P95" s="45">
        <v>8</v>
      </c>
      <c r="Q95" s="45">
        <v>8</v>
      </c>
      <c r="R95" s="45">
        <v>6</v>
      </c>
      <c r="S95" s="45">
        <v>8</v>
      </c>
      <c r="T95" s="45">
        <v>8</v>
      </c>
      <c r="U95" s="45">
        <v>3</v>
      </c>
      <c r="V95" s="45">
        <v>3</v>
      </c>
      <c r="W95" s="45">
        <v>3</v>
      </c>
      <c r="X95" s="45">
        <v>6</v>
      </c>
      <c r="Y95" s="45">
        <v>10</v>
      </c>
      <c r="Z95" s="45">
        <v>10</v>
      </c>
      <c r="AA95" s="45">
        <v>6</v>
      </c>
      <c r="AB95" s="45">
        <v>10</v>
      </c>
      <c r="AC95" s="20">
        <v>10</v>
      </c>
    </row>
    <row r="96" spans="2:29" x14ac:dyDescent="0.35">
      <c r="B96" s="3">
        <v>93</v>
      </c>
      <c r="C96" s="45">
        <v>1</v>
      </c>
      <c r="D96" s="45">
        <v>1</v>
      </c>
      <c r="E96" s="45">
        <v>1</v>
      </c>
      <c r="F96" s="45">
        <v>1</v>
      </c>
      <c r="G96" s="45">
        <v>1</v>
      </c>
      <c r="H96" s="45">
        <v>1</v>
      </c>
      <c r="I96" s="45">
        <v>1</v>
      </c>
      <c r="J96" s="45">
        <v>1</v>
      </c>
      <c r="K96" s="45">
        <v>1</v>
      </c>
      <c r="L96" s="45">
        <v>2</v>
      </c>
      <c r="M96" s="45">
        <v>2</v>
      </c>
      <c r="N96" s="45">
        <v>2</v>
      </c>
      <c r="O96" s="45">
        <v>2</v>
      </c>
      <c r="P96" s="45">
        <v>2</v>
      </c>
      <c r="Q96" s="45">
        <v>2</v>
      </c>
      <c r="R96" s="45">
        <v>2</v>
      </c>
      <c r="S96" s="45">
        <v>2</v>
      </c>
      <c r="T96" s="45">
        <v>2</v>
      </c>
      <c r="U96" s="45">
        <v>5</v>
      </c>
      <c r="V96" s="45">
        <v>5</v>
      </c>
      <c r="W96" s="45">
        <v>5</v>
      </c>
      <c r="X96" s="45">
        <v>5</v>
      </c>
      <c r="Y96" s="45">
        <v>5</v>
      </c>
      <c r="Z96" s="45">
        <v>5</v>
      </c>
      <c r="AA96" s="45">
        <v>5</v>
      </c>
      <c r="AB96" s="45">
        <v>5</v>
      </c>
      <c r="AC96" s="20">
        <v>5</v>
      </c>
    </row>
    <row r="97" spans="2:29" x14ac:dyDescent="0.35">
      <c r="B97" s="3">
        <v>94</v>
      </c>
      <c r="C97" s="45">
        <v>2</v>
      </c>
      <c r="D97" s="45">
        <v>2</v>
      </c>
      <c r="E97" s="45">
        <v>2</v>
      </c>
      <c r="F97" s="45">
        <v>7</v>
      </c>
      <c r="G97" s="45">
        <v>7</v>
      </c>
      <c r="H97" s="45">
        <v>7</v>
      </c>
      <c r="I97" s="45">
        <v>11</v>
      </c>
      <c r="J97" s="45">
        <v>11</v>
      </c>
      <c r="K97" s="45">
        <v>11</v>
      </c>
      <c r="L97" s="45">
        <v>2</v>
      </c>
      <c r="M97" s="45">
        <v>2</v>
      </c>
      <c r="N97" s="45">
        <v>2</v>
      </c>
      <c r="O97" s="45">
        <v>7</v>
      </c>
      <c r="P97" s="45">
        <v>7</v>
      </c>
      <c r="Q97" s="45">
        <v>7</v>
      </c>
      <c r="R97" s="45">
        <v>11</v>
      </c>
      <c r="S97" s="45">
        <v>11</v>
      </c>
      <c r="T97" s="45">
        <v>11</v>
      </c>
      <c r="U97" s="45">
        <v>2</v>
      </c>
      <c r="V97" s="45">
        <v>2</v>
      </c>
      <c r="W97" s="45">
        <v>2</v>
      </c>
      <c r="X97" s="45">
        <v>7</v>
      </c>
      <c r="Y97" s="45">
        <v>7</v>
      </c>
      <c r="Z97" s="45">
        <v>7</v>
      </c>
      <c r="AA97" s="45">
        <v>11</v>
      </c>
      <c r="AB97" s="45">
        <v>11</v>
      </c>
      <c r="AC97" s="20">
        <v>11</v>
      </c>
    </row>
    <row r="98" spans="2:29" x14ac:dyDescent="0.35">
      <c r="B98" s="3">
        <v>95</v>
      </c>
      <c r="C98" s="45">
        <v>0</v>
      </c>
      <c r="D98" s="45">
        <v>0</v>
      </c>
      <c r="E98" s="45">
        <v>0</v>
      </c>
      <c r="F98" s="45">
        <v>0</v>
      </c>
      <c r="G98" s="45">
        <v>0</v>
      </c>
      <c r="H98" s="45">
        <v>0</v>
      </c>
      <c r="I98" s="45">
        <v>0</v>
      </c>
      <c r="J98" s="45">
        <v>0</v>
      </c>
      <c r="K98" s="45">
        <v>0</v>
      </c>
      <c r="L98" s="45">
        <v>5</v>
      </c>
      <c r="M98" s="45">
        <v>5</v>
      </c>
      <c r="N98" s="45">
        <v>5</v>
      </c>
      <c r="O98" s="45">
        <v>5</v>
      </c>
      <c r="P98" s="45">
        <v>5</v>
      </c>
      <c r="Q98" s="45">
        <v>5</v>
      </c>
      <c r="R98" s="45">
        <v>5</v>
      </c>
      <c r="S98" s="45">
        <v>5</v>
      </c>
      <c r="T98" s="45">
        <v>5</v>
      </c>
      <c r="U98" s="45">
        <v>10</v>
      </c>
      <c r="V98" s="45">
        <v>10</v>
      </c>
      <c r="W98" s="45">
        <v>10</v>
      </c>
      <c r="X98" s="45">
        <v>10</v>
      </c>
      <c r="Y98" s="45">
        <v>10</v>
      </c>
      <c r="Z98" s="45">
        <v>10</v>
      </c>
      <c r="AA98" s="45">
        <v>10</v>
      </c>
      <c r="AB98" s="45">
        <v>10</v>
      </c>
      <c r="AC98" s="20">
        <v>10</v>
      </c>
    </row>
    <row r="99" spans="2:29" x14ac:dyDescent="0.35">
      <c r="B99" s="3">
        <v>96</v>
      </c>
      <c r="C99" s="45">
        <v>0</v>
      </c>
      <c r="D99" s="45">
        <v>0</v>
      </c>
      <c r="E99" s="45">
        <v>0</v>
      </c>
      <c r="F99" s="45">
        <v>0</v>
      </c>
      <c r="G99" s="45">
        <v>0</v>
      </c>
      <c r="H99" s="45">
        <v>0</v>
      </c>
      <c r="I99" s="45">
        <v>0</v>
      </c>
      <c r="J99" s="45">
        <v>0</v>
      </c>
      <c r="K99" s="45">
        <v>0</v>
      </c>
      <c r="L99" s="45">
        <v>2</v>
      </c>
      <c r="M99" s="45">
        <v>2</v>
      </c>
      <c r="N99" s="45">
        <v>2</v>
      </c>
      <c r="O99" s="45">
        <v>2</v>
      </c>
      <c r="P99" s="45">
        <v>2</v>
      </c>
      <c r="Q99" s="45">
        <v>2</v>
      </c>
      <c r="R99" s="45">
        <v>2</v>
      </c>
      <c r="S99" s="45">
        <v>2</v>
      </c>
      <c r="T99" s="45">
        <v>2</v>
      </c>
      <c r="U99" s="45">
        <v>9</v>
      </c>
      <c r="V99" s="45">
        <v>9</v>
      </c>
      <c r="W99" s="45">
        <v>9</v>
      </c>
      <c r="X99" s="45">
        <v>9</v>
      </c>
      <c r="Y99" s="45">
        <v>9</v>
      </c>
      <c r="Z99" s="45">
        <v>9</v>
      </c>
      <c r="AA99" s="45">
        <v>9</v>
      </c>
      <c r="AB99" s="45">
        <v>9</v>
      </c>
      <c r="AC99" s="20">
        <v>9</v>
      </c>
    </row>
    <row r="100" spans="2:29" x14ac:dyDescent="0.35">
      <c r="B100" s="3">
        <v>97</v>
      </c>
      <c r="C100" s="45">
        <v>2</v>
      </c>
      <c r="D100" s="45">
        <v>2</v>
      </c>
      <c r="E100" s="45">
        <v>2</v>
      </c>
      <c r="F100" s="45">
        <v>2</v>
      </c>
      <c r="G100" s="45">
        <v>2</v>
      </c>
      <c r="H100" s="45">
        <v>2</v>
      </c>
      <c r="I100" s="45">
        <v>2</v>
      </c>
      <c r="J100" s="45">
        <v>2</v>
      </c>
      <c r="K100" s="45">
        <v>2</v>
      </c>
      <c r="L100" s="45">
        <v>5</v>
      </c>
      <c r="M100" s="45">
        <v>5</v>
      </c>
      <c r="N100" s="45">
        <v>5</v>
      </c>
      <c r="O100" s="45">
        <v>5</v>
      </c>
      <c r="P100" s="45">
        <v>5</v>
      </c>
      <c r="Q100" s="45">
        <v>5</v>
      </c>
      <c r="R100" s="45">
        <v>5</v>
      </c>
      <c r="S100" s="45">
        <v>5</v>
      </c>
      <c r="T100" s="45">
        <v>5</v>
      </c>
      <c r="U100" s="45">
        <v>7</v>
      </c>
      <c r="V100" s="45">
        <v>7</v>
      </c>
      <c r="W100" s="45">
        <v>7</v>
      </c>
      <c r="X100" s="45">
        <v>11</v>
      </c>
      <c r="Y100" s="45">
        <v>11</v>
      </c>
      <c r="Z100" s="45">
        <v>11</v>
      </c>
      <c r="AA100" s="45">
        <v>11</v>
      </c>
      <c r="AB100" s="45">
        <v>11</v>
      </c>
      <c r="AC100" s="20">
        <v>11</v>
      </c>
    </row>
    <row r="101" spans="2:29" x14ac:dyDescent="0.35">
      <c r="B101" s="3">
        <v>98</v>
      </c>
      <c r="C101" s="45">
        <v>7</v>
      </c>
      <c r="D101" s="45">
        <v>7</v>
      </c>
      <c r="E101" s="45">
        <v>7</v>
      </c>
      <c r="F101" s="45">
        <v>7</v>
      </c>
      <c r="G101" s="45">
        <v>7</v>
      </c>
      <c r="H101" s="45">
        <v>7</v>
      </c>
      <c r="I101" s="45">
        <v>7</v>
      </c>
      <c r="J101" s="45">
        <v>7</v>
      </c>
      <c r="K101" s="45">
        <v>7</v>
      </c>
      <c r="L101" s="45">
        <v>8</v>
      </c>
      <c r="M101" s="45">
        <v>8</v>
      </c>
      <c r="N101" s="45">
        <v>8</v>
      </c>
      <c r="O101" s="45">
        <v>10</v>
      </c>
      <c r="P101" s="45">
        <v>10</v>
      </c>
      <c r="Q101" s="45">
        <v>10</v>
      </c>
      <c r="R101" s="45">
        <v>10</v>
      </c>
      <c r="S101" s="45">
        <v>10</v>
      </c>
      <c r="T101" s="45">
        <v>10</v>
      </c>
      <c r="U101" s="45">
        <v>8</v>
      </c>
      <c r="V101" s="45">
        <v>8</v>
      </c>
      <c r="W101" s="45">
        <v>8</v>
      </c>
      <c r="X101" s="45">
        <v>11</v>
      </c>
      <c r="Y101" s="45">
        <v>11</v>
      </c>
      <c r="Z101" s="45">
        <v>11</v>
      </c>
      <c r="AA101" s="45">
        <v>11</v>
      </c>
      <c r="AB101" s="45">
        <v>11</v>
      </c>
      <c r="AC101" s="20">
        <v>11</v>
      </c>
    </row>
    <row r="102" spans="2:29" x14ac:dyDescent="0.35">
      <c r="B102" s="3">
        <v>99</v>
      </c>
      <c r="C102" s="45">
        <v>0</v>
      </c>
      <c r="D102" s="45">
        <v>3</v>
      </c>
      <c r="E102" s="45">
        <v>3</v>
      </c>
      <c r="F102" s="45">
        <v>0</v>
      </c>
      <c r="G102" s="45">
        <v>3</v>
      </c>
      <c r="H102" s="45">
        <v>3</v>
      </c>
      <c r="I102" s="45">
        <v>0</v>
      </c>
      <c r="J102" s="45">
        <v>3</v>
      </c>
      <c r="K102" s="45">
        <v>3</v>
      </c>
      <c r="L102" s="45">
        <v>0</v>
      </c>
      <c r="M102" s="45">
        <v>4</v>
      </c>
      <c r="N102" s="45">
        <v>6</v>
      </c>
      <c r="O102" s="45">
        <v>0</v>
      </c>
      <c r="P102" s="45">
        <v>4</v>
      </c>
      <c r="Q102" s="45">
        <v>6</v>
      </c>
      <c r="R102" s="45">
        <v>0</v>
      </c>
      <c r="S102" s="45">
        <v>4</v>
      </c>
      <c r="T102" s="45">
        <v>6</v>
      </c>
      <c r="U102" s="45">
        <v>0</v>
      </c>
      <c r="V102" s="45">
        <v>4</v>
      </c>
      <c r="W102" s="45">
        <v>11</v>
      </c>
      <c r="X102" s="45">
        <v>0</v>
      </c>
      <c r="Y102" s="45">
        <v>4</v>
      </c>
      <c r="Z102" s="45">
        <v>11</v>
      </c>
      <c r="AA102" s="45">
        <v>0</v>
      </c>
      <c r="AB102" s="45">
        <v>4</v>
      </c>
      <c r="AC102" s="20">
        <v>11</v>
      </c>
    </row>
    <row r="103" spans="2:29" x14ac:dyDescent="0.35">
      <c r="B103" s="3">
        <v>100</v>
      </c>
      <c r="C103" s="45">
        <v>3</v>
      </c>
      <c r="D103" s="45">
        <v>3</v>
      </c>
      <c r="E103" s="45">
        <v>3</v>
      </c>
      <c r="F103" s="45">
        <v>3</v>
      </c>
      <c r="G103" s="45">
        <v>3</v>
      </c>
      <c r="H103" s="45">
        <v>3</v>
      </c>
      <c r="I103" s="45">
        <v>3</v>
      </c>
      <c r="J103" s="45">
        <v>3</v>
      </c>
      <c r="K103" s="45">
        <v>3</v>
      </c>
      <c r="L103" s="45">
        <v>5</v>
      </c>
      <c r="M103" s="45">
        <v>5</v>
      </c>
      <c r="N103" s="45">
        <v>5</v>
      </c>
      <c r="O103" s="45">
        <v>11</v>
      </c>
      <c r="P103" s="45">
        <v>11</v>
      </c>
      <c r="Q103" s="45">
        <v>11</v>
      </c>
      <c r="R103" s="45">
        <v>11</v>
      </c>
      <c r="S103" s="45">
        <v>11</v>
      </c>
      <c r="T103" s="45">
        <v>11</v>
      </c>
      <c r="U103" s="45">
        <v>5</v>
      </c>
      <c r="V103" s="45">
        <v>5</v>
      </c>
      <c r="W103" s="45">
        <v>5</v>
      </c>
      <c r="X103" s="45">
        <v>11</v>
      </c>
      <c r="Y103" s="45">
        <v>11</v>
      </c>
      <c r="Z103" s="45">
        <v>11</v>
      </c>
      <c r="AA103" s="45">
        <v>11</v>
      </c>
      <c r="AB103" s="45">
        <v>12</v>
      </c>
      <c r="AC103" s="20">
        <v>12</v>
      </c>
    </row>
    <row r="104" spans="2:29" x14ac:dyDescent="0.35">
      <c r="B104" s="3">
        <v>101</v>
      </c>
      <c r="C104" s="45">
        <v>2</v>
      </c>
      <c r="D104" s="45">
        <v>2</v>
      </c>
      <c r="E104" s="45">
        <v>2</v>
      </c>
      <c r="F104" s="45">
        <v>2</v>
      </c>
      <c r="G104" s="45">
        <v>2</v>
      </c>
      <c r="H104" s="45">
        <v>2</v>
      </c>
      <c r="I104" s="45">
        <v>2</v>
      </c>
      <c r="J104" s="45">
        <v>2</v>
      </c>
      <c r="K104" s="45">
        <v>2</v>
      </c>
      <c r="L104" s="45">
        <v>4</v>
      </c>
      <c r="M104" s="45">
        <v>4</v>
      </c>
      <c r="N104" s="45">
        <v>4</v>
      </c>
      <c r="O104" s="45">
        <v>5</v>
      </c>
      <c r="P104" s="45">
        <v>5</v>
      </c>
      <c r="Q104" s="45">
        <v>5</v>
      </c>
      <c r="R104" s="45">
        <v>5</v>
      </c>
      <c r="S104" s="45">
        <v>5</v>
      </c>
      <c r="T104" s="45">
        <v>5</v>
      </c>
      <c r="U104" s="45">
        <v>4</v>
      </c>
      <c r="V104" s="45">
        <v>4</v>
      </c>
      <c r="W104" s="45">
        <v>4</v>
      </c>
      <c r="X104" s="45">
        <v>6</v>
      </c>
      <c r="Y104" s="45">
        <v>6</v>
      </c>
      <c r="Z104" s="45">
        <v>6</v>
      </c>
      <c r="AA104" s="45">
        <v>8</v>
      </c>
      <c r="AB104" s="45">
        <v>8</v>
      </c>
      <c r="AC104" s="20">
        <v>8</v>
      </c>
    </row>
    <row r="105" spans="2:29" x14ac:dyDescent="0.35">
      <c r="B105" s="3">
        <v>102</v>
      </c>
      <c r="C105" s="45">
        <v>6</v>
      </c>
      <c r="D105" s="45">
        <v>6</v>
      </c>
      <c r="E105" s="45">
        <v>6</v>
      </c>
      <c r="F105" s="45">
        <v>6</v>
      </c>
      <c r="G105" s="45">
        <v>6</v>
      </c>
      <c r="H105" s="45">
        <v>6</v>
      </c>
      <c r="I105" s="45">
        <v>6</v>
      </c>
      <c r="J105" s="45">
        <v>6</v>
      </c>
      <c r="K105" s="45">
        <v>6</v>
      </c>
      <c r="L105" s="45">
        <v>11</v>
      </c>
      <c r="M105" s="45">
        <v>11</v>
      </c>
      <c r="N105" s="45">
        <v>11</v>
      </c>
      <c r="O105" s="45">
        <v>11</v>
      </c>
      <c r="P105" s="45">
        <v>11</v>
      </c>
      <c r="Q105" s="45">
        <v>11</v>
      </c>
      <c r="R105" s="45">
        <v>11</v>
      </c>
      <c r="S105" s="45">
        <v>11</v>
      </c>
      <c r="T105" s="45">
        <v>11</v>
      </c>
      <c r="U105" s="45">
        <v>11</v>
      </c>
      <c r="V105" s="45">
        <v>11</v>
      </c>
      <c r="W105" s="45">
        <v>11</v>
      </c>
      <c r="X105" s="45">
        <v>11</v>
      </c>
      <c r="Y105" s="45">
        <v>12</v>
      </c>
      <c r="Z105" s="45">
        <v>12</v>
      </c>
      <c r="AA105" s="45">
        <v>11</v>
      </c>
      <c r="AB105" s="45">
        <v>12</v>
      </c>
      <c r="AC105" s="20">
        <v>12</v>
      </c>
    </row>
    <row r="106" spans="2:29" x14ac:dyDescent="0.35">
      <c r="B106" s="3">
        <v>103</v>
      </c>
      <c r="C106" s="45">
        <v>0</v>
      </c>
      <c r="D106" s="45">
        <v>0</v>
      </c>
      <c r="E106" s="45">
        <v>0</v>
      </c>
      <c r="F106" s="45">
        <v>0</v>
      </c>
      <c r="G106" s="45">
        <v>0</v>
      </c>
      <c r="H106" s="45">
        <v>0</v>
      </c>
      <c r="I106" s="45">
        <v>0</v>
      </c>
      <c r="J106" s="45">
        <v>0</v>
      </c>
      <c r="K106" s="45">
        <v>0</v>
      </c>
      <c r="L106" s="45">
        <v>5</v>
      </c>
      <c r="M106" s="45">
        <v>5</v>
      </c>
      <c r="N106" s="45">
        <v>5</v>
      </c>
      <c r="O106" s="45">
        <v>5</v>
      </c>
      <c r="P106" s="45">
        <v>5</v>
      </c>
      <c r="Q106" s="45">
        <v>5</v>
      </c>
      <c r="R106" s="45">
        <v>5</v>
      </c>
      <c r="S106" s="45">
        <v>5</v>
      </c>
      <c r="T106" s="45">
        <v>5</v>
      </c>
      <c r="U106" s="45">
        <v>5</v>
      </c>
      <c r="V106" s="45">
        <v>5</v>
      </c>
      <c r="W106" s="45">
        <v>5</v>
      </c>
      <c r="X106" s="45">
        <v>7</v>
      </c>
      <c r="Y106" s="45">
        <v>7</v>
      </c>
      <c r="Z106" s="45">
        <v>7</v>
      </c>
      <c r="AA106" s="45">
        <v>7</v>
      </c>
      <c r="AB106" s="45">
        <v>7</v>
      </c>
      <c r="AC106" s="20">
        <v>7</v>
      </c>
    </row>
    <row r="107" spans="2:29" x14ac:dyDescent="0.35">
      <c r="B107" s="3">
        <v>104</v>
      </c>
      <c r="C107" s="45">
        <v>2</v>
      </c>
      <c r="D107" s="45">
        <v>2</v>
      </c>
      <c r="E107" s="45">
        <v>2</v>
      </c>
      <c r="F107" s="45">
        <v>2</v>
      </c>
      <c r="G107" s="45">
        <v>2</v>
      </c>
      <c r="H107" s="45">
        <v>2</v>
      </c>
      <c r="I107" s="45">
        <v>2</v>
      </c>
      <c r="J107" s="45">
        <v>2</v>
      </c>
      <c r="K107" s="45">
        <v>2</v>
      </c>
      <c r="L107" s="45">
        <v>5</v>
      </c>
      <c r="M107" s="45">
        <v>5</v>
      </c>
      <c r="N107" s="45">
        <v>5</v>
      </c>
      <c r="O107" s="45">
        <v>11</v>
      </c>
      <c r="P107" s="45">
        <v>11</v>
      </c>
      <c r="Q107" s="45">
        <v>11</v>
      </c>
      <c r="R107" s="45">
        <v>11</v>
      </c>
      <c r="S107" s="45">
        <v>11</v>
      </c>
      <c r="T107" s="45">
        <v>11</v>
      </c>
      <c r="U107" s="45">
        <v>5</v>
      </c>
      <c r="V107" s="45">
        <v>5</v>
      </c>
      <c r="W107" s="45">
        <v>5</v>
      </c>
      <c r="X107" s="45">
        <v>11</v>
      </c>
      <c r="Y107" s="45">
        <v>11</v>
      </c>
      <c r="Z107" s="45">
        <v>11</v>
      </c>
      <c r="AA107" s="45">
        <v>11</v>
      </c>
      <c r="AB107" s="45">
        <v>12</v>
      </c>
      <c r="AC107" s="20">
        <v>12</v>
      </c>
    </row>
    <row r="108" spans="2:29" x14ac:dyDescent="0.35">
      <c r="B108" s="3">
        <v>105</v>
      </c>
      <c r="C108" s="45">
        <v>0</v>
      </c>
      <c r="D108" s="45">
        <v>3</v>
      </c>
      <c r="E108" s="45">
        <v>3</v>
      </c>
      <c r="F108" s="45">
        <v>0</v>
      </c>
      <c r="G108" s="45">
        <v>3</v>
      </c>
      <c r="H108" s="45">
        <v>3</v>
      </c>
      <c r="I108" s="45">
        <v>0</v>
      </c>
      <c r="J108" s="45">
        <v>3</v>
      </c>
      <c r="K108" s="45">
        <v>3</v>
      </c>
      <c r="L108" s="45">
        <v>0</v>
      </c>
      <c r="M108" s="45">
        <v>7</v>
      </c>
      <c r="N108" s="45">
        <v>7</v>
      </c>
      <c r="O108" s="45">
        <v>0</v>
      </c>
      <c r="P108" s="45">
        <v>10</v>
      </c>
      <c r="Q108" s="45">
        <v>10</v>
      </c>
      <c r="R108" s="45">
        <v>0</v>
      </c>
      <c r="S108" s="45">
        <v>10</v>
      </c>
      <c r="T108" s="45">
        <v>10</v>
      </c>
      <c r="U108" s="45">
        <v>0</v>
      </c>
      <c r="V108" s="45">
        <v>7</v>
      </c>
      <c r="W108" s="45">
        <v>7</v>
      </c>
      <c r="X108" s="45">
        <v>0</v>
      </c>
      <c r="Y108" s="45">
        <v>11</v>
      </c>
      <c r="Z108" s="45">
        <v>11</v>
      </c>
      <c r="AA108" s="45">
        <v>0</v>
      </c>
      <c r="AB108" s="45">
        <v>11</v>
      </c>
      <c r="AC108" s="20">
        <v>11</v>
      </c>
    </row>
    <row r="109" spans="2:29" x14ac:dyDescent="0.35">
      <c r="B109" s="3">
        <v>106</v>
      </c>
      <c r="C109" s="45">
        <v>0</v>
      </c>
      <c r="D109" s="45">
        <v>0</v>
      </c>
      <c r="E109" s="45">
        <v>0</v>
      </c>
      <c r="F109" s="45">
        <v>1</v>
      </c>
      <c r="G109" s="45">
        <v>1</v>
      </c>
      <c r="H109" s="45">
        <v>1</v>
      </c>
      <c r="I109" s="45">
        <v>2</v>
      </c>
      <c r="J109" s="45">
        <v>2</v>
      </c>
      <c r="K109" s="45">
        <v>2</v>
      </c>
      <c r="L109" s="45">
        <v>0</v>
      </c>
      <c r="M109" s="45">
        <v>0</v>
      </c>
      <c r="N109" s="45">
        <v>0</v>
      </c>
      <c r="O109" s="45">
        <v>1</v>
      </c>
      <c r="P109" s="45">
        <v>1</v>
      </c>
      <c r="Q109" s="45">
        <v>1</v>
      </c>
      <c r="R109" s="45">
        <v>6</v>
      </c>
      <c r="S109" s="45">
        <v>6</v>
      </c>
      <c r="T109" s="45">
        <v>6</v>
      </c>
      <c r="U109" s="45">
        <v>0</v>
      </c>
      <c r="V109" s="45">
        <v>0</v>
      </c>
      <c r="W109" s="45">
        <v>0</v>
      </c>
      <c r="X109" s="45">
        <v>1</v>
      </c>
      <c r="Y109" s="45">
        <v>1</v>
      </c>
      <c r="Z109" s="45">
        <v>1</v>
      </c>
      <c r="AA109" s="45">
        <v>11</v>
      </c>
      <c r="AB109" s="45">
        <v>11</v>
      </c>
      <c r="AC109" s="20">
        <v>11</v>
      </c>
    </row>
    <row r="110" spans="2:29" x14ac:dyDescent="0.35">
      <c r="B110" s="3">
        <v>107</v>
      </c>
      <c r="C110" s="45">
        <v>4</v>
      </c>
      <c r="D110" s="45">
        <v>4</v>
      </c>
      <c r="E110" s="45">
        <v>4</v>
      </c>
      <c r="F110" s="45">
        <v>6</v>
      </c>
      <c r="G110" s="45">
        <v>6</v>
      </c>
      <c r="H110" s="45">
        <v>6</v>
      </c>
      <c r="I110" s="45">
        <v>11</v>
      </c>
      <c r="J110" s="45">
        <v>11</v>
      </c>
      <c r="K110" s="45">
        <v>11</v>
      </c>
      <c r="L110" s="45">
        <v>4</v>
      </c>
      <c r="M110" s="45">
        <v>4</v>
      </c>
      <c r="N110" s="45">
        <v>4</v>
      </c>
      <c r="O110" s="45">
        <v>6</v>
      </c>
      <c r="P110" s="45">
        <v>6</v>
      </c>
      <c r="Q110" s="45">
        <v>6</v>
      </c>
      <c r="R110" s="45">
        <v>11</v>
      </c>
      <c r="S110" s="45">
        <v>11</v>
      </c>
      <c r="T110" s="45">
        <v>11</v>
      </c>
      <c r="U110" s="45">
        <v>4</v>
      </c>
      <c r="V110" s="45">
        <v>4</v>
      </c>
      <c r="W110" s="45">
        <v>4</v>
      </c>
      <c r="X110" s="45">
        <v>6</v>
      </c>
      <c r="Y110" s="45">
        <v>6</v>
      </c>
      <c r="Z110" s="45">
        <v>6</v>
      </c>
      <c r="AA110" s="45">
        <v>11</v>
      </c>
      <c r="AB110" s="45">
        <v>11</v>
      </c>
      <c r="AC110" s="20">
        <v>11</v>
      </c>
    </row>
    <row r="111" spans="2:29" x14ac:dyDescent="0.35">
      <c r="B111" s="3">
        <v>108</v>
      </c>
      <c r="C111" s="45">
        <v>1</v>
      </c>
      <c r="D111" s="45">
        <v>1</v>
      </c>
      <c r="E111" s="45">
        <v>1</v>
      </c>
      <c r="F111" s="45">
        <v>1</v>
      </c>
      <c r="G111" s="45">
        <v>1</v>
      </c>
      <c r="H111" s="45">
        <v>1</v>
      </c>
      <c r="I111" s="45">
        <v>1</v>
      </c>
      <c r="J111" s="45">
        <v>1</v>
      </c>
      <c r="K111" s="45">
        <v>1</v>
      </c>
      <c r="L111" s="45">
        <v>2</v>
      </c>
      <c r="M111" s="45">
        <v>2</v>
      </c>
      <c r="N111" s="45">
        <v>2</v>
      </c>
      <c r="O111" s="45">
        <v>3</v>
      </c>
      <c r="P111" s="45">
        <v>3</v>
      </c>
      <c r="Q111" s="45">
        <v>3</v>
      </c>
      <c r="R111" s="45">
        <v>3</v>
      </c>
      <c r="S111" s="45">
        <v>3</v>
      </c>
      <c r="T111" s="45">
        <v>3</v>
      </c>
      <c r="U111" s="45">
        <v>2</v>
      </c>
      <c r="V111" s="45">
        <v>2</v>
      </c>
      <c r="W111" s="45">
        <v>2</v>
      </c>
      <c r="X111" s="45">
        <v>6</v>
      </c>
      <c r="Y111" s="45">
        <v>6</v>
      </c>
      <c r="Z111" s="45">
        <v>6</v>
      </c>
      <c r="AA111" s="45">
        <v>6</v>
      </c>
      <c r="AB111" s="45">
        <v>6</v>
      </c>
      <c r="AC111" s="20">
        <v>6</v>
      </c>
    </row>
    <row r="112" spans="2:29" x14ac:dyDescent="0.35">
      <c r="B112" s="3">
        <v>109</v>
      </c>
      <c r="C112" s="45">
        <v>4</v>
      </c>
      <c r="D112" s="45">
        <v>4</v>
      </c>
      <c r="E112" s="45">
        <v>4</v>
      </c>
      <c r="F112" s="45">
        <v>4</v>
      </c>
      <c r="G112" s="45">
        <v>4</v>
      </c>
      <c r="H112" s="45">
        <v>4</v>
      </c>
      <c r="I112" s="45">
        <v>4</v>
      </c>
      <c r="J112" s="45">
        <v>4</v>
      </c>
      <c r="K112" s="45">
        <v>4</v>
      </c>
      <c r="L112" s="45">
        <v>6</v>
      </c>
      <c r="M112" s="45">
        <v>6</v>
      </c>
      <c r="N112" s="45">
        <v>6</v>
      </c>
      <c r="O112" s="45">
        <v>6</v>
      </c>
      <c r="P112" s="45">
        <v>6</v>
      </c>
      <c r="Q112" s="45">
        <v>6</v>
      </c>
      <c r="R112" s="45">
        <v>6</v>
      </c>
      <c r="S112" s="45">
        <v>6</v>
      </c>
      <c r="T112" s="45">
        <v>6</v>
      </c>
      <c r="U112" s="45">
        <v>11</v>
      </c>
      <c r="V112" s="45">
        <v>11</v>
      </c>
      <c r="W112" s="45">
        <v>11</v>
      </c>
      <c r="X112" s="45">
        <v>11</v>
      </c>
      <c r="Y112" s="45">
        <v>11</v>
      </c>
      <c r="Z112" s="45">
        <v>11</v>
      </c>
      <c r="AA112" s="45">
        <v>11</v>
      </c>
      <c r="AB112" s="45">
        <v>11</v>
      </c>
      <c r="AC112" s="20">
        <v>11</v>
      </c>
    </row>
    <row r="113" spans="2:29" x14ac:dyDescent="0.35">
      <c r="B113" s="3">
        <v>110</v>
      </c>
      <c r="C113" s="45">
        <v>6</v>
      </c>
      <c r="D113" s="45">
        <v>6</v>
      </c>
      <c r="E113" s="45">
        <v>6</v>
      </c>
      <c r="F113" s="45">
        <v>6</v>
      </c>
      <c r="G113" s="45">
        <v>6</v>
      </c>
      <c r="H113" s="45">
        <v>6</v>
      </c>
      <c r="I113" s="45">
        <v>6</v>
      </c>
      <c r="J113" s="45">
        <v>6</v>
      </c>
      <c r="K113" s="45">
        <v>6</v>
      </c>
      <c r="L113" s="45">
        <v>6</v>
      </c>
      <c r="M113" s="45">
        <v>6</v>
      </c>
      <c r="N113" s="45">
        <v>6</v>
      </c>
      <c r="O113" s="45">
        <v>9</v>
      </c>
      <c r="P113" s="45">
        <v>9</v>
      </c>
      <c r="Q113" s="45">
        <v>9</v>
      </c>
      <c r="R113" s="45">
        <v>10</v>
      </c>
      <c r="S113" s="45">
        <v>10</v>
      </c>
      <c r="T113" s="45">
        <v>10</v>
      </c>
      <c r="U113" s="45">
        <v>6</v>
      </c>
      <c r="V113" s="45">
        <v>6</v>
      </c>
      <c r="W113" s="45">
        <v>6</v>
      </c>
      <c r="X113" s="45">
        <v>9</v>
      </c>
      <c r="Y113" s="45">
        <v>9</v>
      </c>
      <c r="Z113" s="45">
        <v>9</v>
      </c>
      <c r="AA113" s="45">
        <v>10</v>
      </c>
      <c r="AB113" s="45">
        <v>10</v>
      </c>
      <c r="AC113" s="20">
        <v>10</v>
      </c>
    </row>
    <row r="114" spans="2:29" x14ac:dyDescent="0.35">
      <c r="B114" s="3">
        <v>111</v>
      </c>
      <c r="C114" s="45">
        <v>0</v>
      </c>
      <c r="D114" s="45">
        <v>0</v>
      </c>
      <c r="E114" s="45">
        <v>0</v>
      </c>
      <c r="F114" s="45">
        <v>0</v>
      </c>
      <c r="G114" s="45">
        <v>0</v>
      </c>
      <c r="H114" s="45">
        <v>0</v>
      </c>
      <c r="I114" s="45">
        <v>0</v>
      </c>
      <c r="J114" s="45">
        <v>0</v>
      </c>
      <c r="K114" s="45">
        <v>0</v>
      </c>
      <c r="L114" s="45">
        <v>4</v>
      </c>
      <c r="M114" s="45">
        <v>4</v>
      </c>
      <c r="N114" s="45">
        <v>4</v>
      </c>
      <c r="O114" s="45">
        <v>4</v>
      </c>
      <c r="P114" s="45">
        <v>4</v>
      </c>
      <c r="Q114" s="45">
        <v>4</v>
      </c>
      <c r="R114" s="45">
        <v>4</v>
      </c>
      <c r="S114" s="45">
        <v>4</v>
      </c>
      <c r="T114" s="45">
        <v>4</v>
      </c>
      <c r="U114" s="45">
        <v>8</v>
      </c>
      <c r="V114" s="45">
        <v>8</v>
      </c>
      <c r="W114" s="45">
        <v>8</v>
      </c>
      <c r="X114" s="45">
        <v>9</v>
      </c>
      <c r="Y114" s="45">
        <v>9</v>
      </c>
      <c r="Z114" s="45">
        <v>9</v>
      </c>
      <c r="AA114" s="45">
        <v>9</v>
      </c>
      <c r="AB114" s="45">
        <v>9</v>
      </c>
      <c r="AC114" s="20">
        <v>9</v>
      </c>
    </row>
    <row r="115" spans="2:29" x14ac:dyDescent="0.35">
      <c r="B115" s="3">
        <v>112</v>
      </c>
      <c r="C115" s="45">
        <v>9</v>
      </c>
      <c r="D115" s="45">
        <v>9</v>
      </c>
      <c r="E115" s="45">
        <v>9</v>
      </c>
      <c r="F115" s="45">
        <v>11</v>
      </c>
      <c r="G115" s="45">
        <v>11</v>
      </c>
      <c r="H115" s="45">
        <v>11</v>
      </c>
      <c r="I115" s="45">
        <v>11</v>
      </c>
      <c r="J115" s="45">
        <v>11</v>
      </c>
      <c r="K115" s="45">
        <v>11</v>
      </c>
      <c r="L115" s="45">
        <v>9</v>
      </c>
      <c r="M115" s="45">
        <v>9</v>
      </c>
      <c r="N115" s="45">
        <v>9</v>
      </c>
      <c r="O115" s="45">
        <v>11</v>
      </c>
      <c r="P115" s="45">
        <v>11</v>
      </c>
      <c r="Q115" s="45">
        <v>11</v>
      </c>
      <c r="R115" s="45">
        <v>11</v>
      </c>
      <c r="S115" s="45">
        <v>12</v>
      </c>
      <c r="T115" s="45">
        <v>12</v>
      </c>
      <c r="U115" s="45">
        <v>9</v>
      </c>
      <c r="V115" s="45">
        <v>9</v>
      </c>
      <c r="W115" s="45">
        <v>9</v>
      </c>
      <c r="X115" s="45">
        <v>11</v>
      </c>
      <c r="Y115" s="45">
        <v>11</v>
      </c>
      <c r="Z115" s="45">
        <v>11</v>
      </c>
      <c r="AA115" s="45">
        <v>11</v>
      </c>
      <c r="AB115" s="45">
        <v>12</v>
      </c>
      <c r="AC115" s="20">
        <v>12</v>
      </c>
    </row>
    <row r="116" spans="2:29" x14ac:dyDescent="0.35">
      <c r="B116" s="3">
        <v>113</v>
      </c>
      <c r="C116" s="45">
        <v>1</v>
      </c>
      <c r="D116" s="45">
        <v>1</v>
      </c>
      <c r="E116" s="45">
        <v>1</v>
      </c>
      <c r="F116" s="45">
        <v>1</v>
      </c>
      <c r="G116" s="45">
        <v>1</v>
      </c>
      <c r="H116" s="45">
        <v>1</v>
      </c>
      <c r="I116" s="45">
        <v>1</v>
      </c>
      <c r="J116" s="45">
        <v>1</v>
      </c>
      <c r="K116" s="45">
        <v>1</v>
      </c>
      <c r="L116" s="45">
        <v>2</v>
      </c>
      <c r="M116" s="45">
        <v>2</v>
      </c>
      <c r="N116" s="45">
        <v>2</v>
      </c>
      <c r="O116" s="45">
        <v>2</v>
      </c>
      <c r="P116" s="45">
        <v>3</v>
      </c>
      <c r="Q116" s="45">
        <v>3</v>
      </c>
      <c r="R116" s="45">
        <v>2</v>
      </c>
      <c r="S116" s="45">
        <v>6</v>
      </c>
      <c r="T116" s="45">
        <v>6</v>
      </c>
      <c r="U116" s="45">
        <v>2</v>
      </c>
      <c r="V116" s="45">
        <v>2</v>
      </c>
      <c r="W116" s="45">
        <v>2</v>
      </c>
      <c r="X116" s="45">
        <v>2</v>
      </c>
      <c r="Y116" s="45">
        <v>3</v>
      </c>
      <c r="Z116" s="45">
        <v>3</v>
      </c>
      <c r="AA116" s="45">
        <v>2</v>
      </c>
      <c r="AB116" s="45">
        <v>6</v>
      </c>
      <c r="AC116" s="20">
        <v>6</v>
      </c>
    </row>
    <row r="117" spans="2:29" x14ac:dyDescent="0.35">
      <c r="B117" s="3">
        <v>114</v>
      </c>
      <c r="C117" s="45">
        <v>7</v>
      </c>
      <c r="D117" s="45">
        <v>8</v>
      </c>
      <c r="E117" s="45">
        <v>8</v>
      </c>
      <c r="F117" s="45">
        <v>7</v>
      </c>
      <c r="G117" s="45">
        <v>8</v>
      </c>
      <c r="H117" s="45">
        <v>8</v>
      </c>
      <c r="I117" s="45">
        <v>7</v>
      </c>
      <c r="J117" s="45">
        <v>8</v>
      </c>
      <c r="K117" s="45">
        <v>8</v>
      </c>
      <c r="L117" s="45">
        <v>7</v>
      </c>
      <c r="M117" s="45">
        <v>11</v>
      </c>
      <c r="N117" s="45">
        <v>11</v>
      </c>
      <c r="O117" s="45">
        <v>7</v>
      </c>
      <c r="P117" s="45">
        <v>11</v>
      </c>
      <c r="Q117" s="45">
        <v>11</v>
      </c>
      <c r="R117" s="45">
        <v>7</v>
      </c>
      <c r="S117" s="45">
        <v>11</v>
      </c>
      <c r="T117" s="45">
        <v>11</v>
      </c>
      <c r="U117" s="45">
        <v>7</v>
      </c>
      <c r="V117" s="45">
        <v>11</v>
      </c>
      <c r="W117" s="45">
        <v>11</v>
      </c>
      <c r="X117" s="45">
        <v>7</v>
      </c>
      <c r="Y117" s="45">
        <v>11</v>
      </c>
      <c r="Z117" s="45">
        <v>12</v>
      </c>
      <c r="AA117" s="45">
        <v>7</v>
      </c>
      <c r="AB117" s="45">
        <v>11</v>
      </c>
      <c r="AC117" s="20">
        <v>12</v>
      </c>
    </row>
    <row r="118" spans="2:29" x14ac:dyDescent="0.35">
      <c r="B118" s="3">
        <v>115</v>
      </c>
      <c r="C118" s="45">
        <v>5</v>
      </c>
      <c r="D118" s="45">
        <v>5</v>
      </c>
      <c r="E118" s="45">
        <v>5</v>
      </c>
      <c r="F118" s="45">
        <v>7</v>
      </c>
      <c r="G118" s="45">
        <v>7</v>
      </c>
      <c r="H118" s="45">
        <v>7</v>
      </c>
      <c r="I118" s="45">
        <v>7</v>
      </c>
      <c r="J118" s="45">
        <v>7</v>
      </c>
      <c r="K118" s="45">
        <v>7</v>
      </c>
      <c r="L118" s="45">
        <v>5</v>
      </c>
      <c r="M118" s="45">
        <v>5</v>
      </c>
      <c r="N118" s="45">
        <v>5</v>
      </c>
      <c r="O118" s="45">
        <v>11</v>
      </c>
      <c r="P118" s="45">
        <v>11</v>
      </c>
      <c r="Q118" s="45">
        <v>11</v>
      </c>
      <c r="R118" s="45">
        <v>11</v>
      </c>
      <c r="S118" s="45">
        <v>11</v>
      </c>
      <c r="T118" s="45">
        <v>11</v>
      </c>
      <c r="U118" s="45">
        <v>5</v>
      </c>
      <c r="V118" s="45">
        <v>5</v>
      </c>
      <c r="W118" s="45">
        <v>5</v>
      </c>
      <c r="X118" s="45">
        <v>11</v>
      </c>
      <c r="Y118" s="45">
        <v>11</v>
      </c>
      <c r="Z118" s="45">
        <v>11</v>
      </c>
      <c r="AA118" s="45">
        <v>11</v>
      </c>
      <c r="AB118" s="45">
        <v>12</v>
      </c>
      <c r="AC118" s="20">
        <v>12</v>
      </c>
    </row>
    <row r="119" spans="2:29" x14ac:dyDescent="0.35">
      <c r="B119" s="3">
        <v>116</v>
      </c>
      <c r="C119" s="45">
        <v>0</v>
      </c>
      <c r="D119" s="45">
        <v>0</v>
      </c>
      <c r="E119" s="45">
        <v>0</v>
      </c>
      <c r="F119" s="45">
        <v>0</v>
      </c>
      <c r="G119" s="45">
        <v>0</v>
      </c>
      <c r="H119" s="45">
        <v>0</v>
      </c>
      <c r="I119" s="45">
        <v>0</v>
      </c>
      <c r="J119" s="45">
        <v>0</v>
      </c>
      <c r="K119" s="45">
        <v>0</v>
      </c>
      <c r="L119" s="45">
        <v>0</v>
      </c>
      <c r="M119" s="45">
        <v>0</v>
      </c>
      <c r="N119" s="45">
        <v>0</v>
      </c>
      <c r="O119" s="45">
        <v>1</v>
      </c>
      <c r="P119" s="45">
        <v>1</v>
      </c>
      <c r="Q119" s="45">
        <v>1</v>
      </c>
      <c r="R119" s="45">
        <v>1</v>
      </c>
      <c r="S119" s="45">
        <v>1</v>
      </c>
      <c r="T119" s="45">
        <v>1</v>
      </c>
      <c r="U119" s="45">
        <v>0</v>
      </c>
      <c r="V119" s="45">
        <v>0</v>
      </c>
      <c r="W119" s="45">
        <v>0</v>
      </c>
      <c r="X119" s="45">
        <v>3</v>
      </c>
      <c r="Y119" s="45">
        <v>3</v>
      </c>
      <c r="Z119" s="45">
        <v>3</v>
      </c>
      <c r="AA119" s="45">
        <v>4</v>
      </c>
      <c r="AB119" s="45">
        <v>4</v>
      </c>
      <c r="AC119" s="20">
        <v>4</v>
      </c>
    </row>
    <row r="120" spans="2:29" x14ac:dyDescent="0.35">
      <c r="B120" s="3">
        <v>117</v>
      </c>
      <c r="C120" s="45">
        <v>0</v>
      </c>
      <c r="D120" s="45">
        <v>0</v>
      </c>
      <c r="E120" s="45">
        <v>0</v>
      </c>
      <c r="F120" s="45">
        <v>0</v>
      </c>
      <c r="G120" s="45">
        <v>0</v>
      </c>
      <c r="H120" s="45">
        <v>0</v>
      </c>
      <c r="I120" s="45">
        <v>0</v>
      </c>
      <c r="J120" s="45">
        <v>0</v>
      </c>
      <c r="K120" s="45">
        <v>0</v>
      </c>
      <c r="L120" s="45">
        <v>7</v>
      </c>
      <c r="M120" s="45">
        <v>7</v>
      </c>
      <c r="N120" s="45">
        <v>7</v>
      </c>
      <c r="O120" s="45">
        <v>7</v>
      </c>
      <c r="P120" s="45">
        <v>7</v>
      </c>
      <c r="Q120" s="45">
        <v>7</v>
      </c>
      <c r="R120" s="45">
        <v>7</v>
      </c>
      <c r="S120" s="45">
        <v>7</v>
      </c>
      <c r="T120" s="45">
        <v>7</v>
      </c>
      <c r="U120" s="45">
        <v>10</v>
      </c>
      <c r="V120" s="45">
        <v>10</v>
      </c>
      <c r="W120" s="45">
        <v>10</v>
      </c>
      <c r="X120" s="45">
        <v>10</v>
      </c>
      <c r="Y120" s="45">
        <v>10</v>
      </c>
      <c r="Z120" s="45">
        <v>10</v>
      </c>
      <c r="AA120" s="45">
        <v>10</v>
      </c>
      <c r="AB120" s="45">
        <v>10</v>
      </c>
      <c r="AC120" s="20">
        <v>10</v>
      </c>
    </row>
    <row r="121" spans="2:29" x14ac:dyDescent="0.35">
      <c r="B121" s="3">
        <v>118</v>
      </c>
      <c r="C121" s="45">
        <v>1</v>
      </c>
      <c r="D121" s="45">
        <v>1</v>
      </c>
      <c r="E121" s="45">
        <v>1</v>
      </c>
      <c r="F121" s="45">
        <v>1</v>
      </c>
      <c r="G121" s="45">
        <v>1</v>
      </c>
      <c r="H121" s="45">
        <v>1</v>
      </c>
      <c r="I121" s="45">
        <v>1</v>
      </c>
      <c r="J121" s="45">
        <v>1</v>
      </c>
      <c r="K121" s="45">
        <v>1</v>
      </c>
      <c r="L121" s="45">
        <v>3</v>
      </c>
      <c r="M121" s="45">
        <v>3</v>
      </c>
      <c r="N121" s="45">
        <v>3</v>
      </c>
      <c r="O121" s="45">
        <v>3</v>
      </c>
      <c r="P121" s="45">
        <v>3</v>
      </c>
      <c r="Q121" s="45">
        <v>3</v>
      </c>
      <c r="R121" s="45">
        <v>3</v>
      </c>
      <c r="S121" s="45">
        <v>3</v>
      </c>
      <c r="T121" s="45">
        <v>3</v>
      </c>
      <c r="U121" s="45">
        <v>11</v>
      </c>
      <c r="V121" s="45">
        <v>11</v>
      </c>
      <c r="W121" s="45">
        <v>11</v>
      </c>
      <c r="X121" s="45">
        <v>11</v>
      </c>
      <c r="Y121" s="45">
        <v>11</v>
      </c>
      <c r="Z121" s="45">
        <v>11</v>
      </c>
      <c r="AA121" s="45">
        <v>11</v>
      </c>
      <c r="AB121" s="45">
        <v>11</v>
      </c>
      <c r="AC121" s="20">
        <v>11</v>
      </c>
    </row>
    <row r="122" spans="2:29" x14ac:dyDescent="0.35">
      <c r="B122" s="3">
        <v>119</v>
      </c>
      <c r="C122" s="45">
        <v>0</v>
      </c>
      <c r="D122" s="45">
        <v>0</v>
      </c>
      <c r="E122" s="45">
        <v>0</v>
      </c>
      <c r="F122" s="45">
        <v>2</v>
      </c>
      <c r="G122" s="45">
        <v>2</v>
      </c>
      <c r="H122" s="45">
        <v>2</v>
      </c>
      <c r="I122" s="45">
        <v>2</v>
      </c>
      <c r="J122" s="45">
        <v>2</v>
      </c>
      <c r="K122" s="45">
        <v>2</v>
      </c>
      <c r="L122" s="45">
        <v>0</v>
      </c>
      <c r="M122" s="45">
        <v>0</v>
      </c>
      <c r="N122" s="45">
        <v>0</v>
      </c>
      <c r="O122" s="45">
        <v>2</v>
      </c>
      <c r="P122" s="45">
        <v>4</v>
      </c>
      <c r="Q122" s="45">
        <v>4</v>
      </c>
      <c r="R122" s="45">
        <v>2</v>
      </c>
      <c r="S122" s="45">
        <v>5</v>
      </c>
      <c r="T122" s="45">
        <v>5</v>
      </c>
      <c r="U122" s="45">
        <v>0</v>
      </c>
      <c r="V122" s="45">
        <v>0</v>
      </c>
      <c r="W122" s="45">
        <v>0</v>
      </c>
      <c r="X122" s="45">
        <v>2</v>
      </c>
      <c r="Y122" s="45">
        <v>4</v>
      </c>
      <c r="Z122" s="45">
        <v>4</v>
      </c>
      <c r="AA122" s="45">
        <v>2</v>
      </c>
      <c r="AB122" s="45">
        <v>5</v>
      </c>
      <c r="AC122" s="20">
        <v>11</v>
      </c>
    </row>
    <row r="123" spans="2:29" x14ac:dyDescent="0.35">
      <c r="B123" s="3">
        <v>120</v>
      </c>
      <c r="C123" s="45">
        <v>7</v>
      </c>
      <c r="D123" s="45">
        <v>7</v>
      </c>
      <c r="E123" s="45">
        <v>7</v>
      </c>
      <c r="F123" s="45">
        <v>7</v>
      </c>
      <c r="G123" s="45">
        <v>7</v>
      </c>
      <c r="H123" s="45">
        <v>7</v>
      </c>
      <c r="I123" s="45">
        <v>7</v>
      </c>
      <c r="J123" s="45">
        <v>7</v>
      </c>
      <c r="K123" s="45">
        <v>7</v>
      </c>
      <c r="L123" s="45">
        <v>11</v>
      </c>
      <c r="M123" s="45">
        <v>11</v>
      </c>
      <c r="N123" s="45">
        <v>11</v>
      </c>
      <c r="O123" s="45">
        <v>11</v>
      </c>
      <c r="P123" s="45">
        <v>11</v>
      </c>
      <c r="Q123" s="45">
        <v>11</v>
      </c>
      <c r="R123" s="45">
        <v>11</v>
      </c>
      <c r="S123" s="45">
        <v>11</v>
      </c>
      <c r="T123" s="45">
        <v>11</v>
      </c>
      <c r="U123" s="45">
        <v>11</v>
      </c>
      <c r="V123" s="45">
        <v>11</v>
      </c>
      <c r="W123" s="45">
        <v>11</v>
      </c>
      <c r="X123" s="45">
        <v>11</v>
      </c>
      <c r="Y123" s="45">
        <v>12</v>
      </c>
      <c r="Z123" s="45">
        <v>12</v>
      </c>
      <c r="AA123" s="45">
        <v>11</v>
      </c>
      <c r="AB123" s="45">
        <v>12</v>
      </c>
      <c r="AC123" s="20">
        <v>12</v>
      </c>
    </row>
    <row r="124" spans="2:29" x14ac:dyDescent="0.35">
      <c r="B124" s="3">
        <v>121</v>
      </c>
      <c r="C124" s="45">
        <v>0</v>
      </c>
      <c r="D124" s="45">
        <v>0</v>
      </c>
      <c r="E124" s="45">
        <v>0</v>
      </c>
      <c r="F124" s="45">
        <v>0</v>
      </c>
      <c r="G124" s="45">
        <v>0</v>
      </c>
      <c r="H124" s="45">
        <v>0</v>
      </c>
      <c r="I124" s="45">
        <v>0</v>
      </c>
      <c r="J124" s="45">
        <v>0</v>
      </c>
      <c r="K124" s="45">
        <v>0</v>
      </c>
      <c r="L124" s="45">
        <v>11</v>
      </c>
      <c r="M124" s="45">
        <v>11</v>
      </c>
      <c r="N124" s="45">
        <v>11</v>
      </c>
      <c r="O124" s="45">
        <v>11</v>
      </c>
      <c r="P124" s="45">
        <v>11</v>
      </c>
      <c r="Q124" s="45">
        <v>11</v>
      </c>
      <c r="R124" s="45">
        <v>11</v>
      </c>
      <c r="S124" s="45">
        <v>11</v>
      </c>
      <c r="T124" s="45">
        <v>11</v>
      </c>
      <c r="U124" s="45">
        <v>11</v>
      </c>
      <c r="V124" s="45">
        <v>11</v>
      </c>
      <c r="W124" s="45">
        <v>11</v>
      </c>
      <c r="X124" s="45">
        <v>11</v>
      </c>
      <c r="Y124" s="45">
        <v>12</v>
      </c>
      <c r="Z124" s="45">
        <v>12</v>
      </c>
      <c r="AA124" s="45">
        <v>11</v>
      </c>
      <c r="AB124" s="45">
        <v>12</v>
      </c>
      <c r="AC124" s="20">
        <v>12</v>
      </c>
    </row>
    <row r="125" spans="2:29" x14ac:dyDescent="0.35">
      <c r="B125" s="3">
        <v>122</v>
      </c>
      <c r="C125" s="45">
        <v>1</v>
      </c>
      <c r="D125" s="45">
        <v>1</v>
      </c>
      <c r="E125" s="45">
        <v>1</v>
      </c>
      <c r="F125" s="45">
        <v>1</v>
      </c>
      <c r="G125" s="45">
        <v>1</v>
      </c>
      <c r="H125" s="45">
        <v>1</v>
      </c>
      <c r="I125" s="45">
        <v>1</v>
      </c>
      <c r="J125" s="45">
        <v>1</v>
      </c>
      <c r="K125" s="45">
        <v>1</v>
      </c>
      <c r="L125" s="45">
        <v>2</v>
      </c>
      <c r="M125" s="45">
        <v>2</v>
      </c>
      <c r="N125" s="45">
        <v>2</v>
      </c>
      <c r="O125" s="45">
        <v>3</v>
      </c>
      <c r="P125" s="45">
        <v>3</v>
      </c>
      <c r="Q125" s="45">
        <v>3</v>
      </c>
      <c r="R125" s="45">
        <v>4</v>
      </c>
      <c r="S125" s="45">
        <v>4</v>
      </c>
      <c r="T125" s="45">
        <v>4</v>
      </c>
      <c r="U125" s="45">
        <v>2</v>
      </c>
      <c r="V125" s="45">
        <v>2</v>
      </c>
      <c r="W125" s="45">
        <v>2</v>
      </c>
      <c r="X125" s="45">
        <v>3</v>
      </c>
      <c r="Y125" s="45">
        <v>3</v>
      </c>
      <c r="Z125" s="45">
        <v>3</v>
      </c>
      <c r="AA125" s="45">
        <v>9</v>
      </c>
      <c r="AB125" s="45">
        <v>9</v>
      </c>
      <c r="AC125" s="20">
        <v>9</v>
      </c>
    </row>
    <row r="126" spans="2:29" x14ac:dyDescent="0.35">
      <c r="B126" s="3">
        <v>123</v>
      </c>
      <c r="C126" s="45">
        <v>1</v>
      </c>
      <c r="D126" s="45">
        <v>1</v>
      </c>
      <c r="E126" s="45">
        <v>1</v>
      </c>
      <c r="F126" s="45">
        <v>1</v>
      </c>
      <c r="G126" s="45">
        <v>1</v>
      </c>
      <c r="H126" s="45">
        <v>1</v>
      </c>
      <c r="I126" s="45">
        <v>1</v>
      </c>
      <c r="J126" s="45">
        <v>1</v>
      </c>
      <c r="K126" s="45">
        <v>1</v>
      </c>
      <c r="L126" s="45">
        <v>7</v>
      </c>
      <c r="M126" s="45">
        <v>7</v>
      </c>
      <c r="N126" s="45">
        <v>7</v>
      </c>
      <c r="O126" s="45">
        <v>7</v>
      </c>
      <c r="P126" s="45">
        <v>7</v>
      </c>
      <c r="Q126" s="45">
        <v>7</v>
      </c>
      <c r="R126" s="45">
        <v>7</v>
      </c>
      <c r="S126" s="45">
        <v>7</v>
      </c>
      <c r="T126" s="45">
        <v>7</v>
      </c>
      <c r="U126" s="45">
        <v>7</v>
      </c>
      <c r="V126" s="45">
        <v>7</v>
      </c>
      <c r="W126" s="45">
        <v>7</v>
      </c>
      <c r="X126" s="45">
        <v>9</v>
      </c>
      <c r="Y126" s="45">
        <v>9</v>
      </c>
      <c r="Z126" s="45">
        <v>9</v>
      </c>
      <c r="AA126" s="45">
        <v>9</v>
      </c>
      <c r="AB126" s="45">
        <v>9</v>
      </c>
      <c r="AC126" s="20">
        <v>9</v>
      </c>
    </row>
    <row r="127" spans="2:29" x14ac:dyDescent="0.35">
      <c r="B127" s="3">
        <v>124</v>
      </c>
      <c r="C127" s="45">
        <v>1</v>
      </c>
      <c r="D127" s="45">
        <v>1</v>
      </c>
      <c r="E127" s="45">
        <v>1</v>
      </c>
      <c r="F127" s="45">
        <v>1</v>
      </c>
      <c r="G127" s="45">
        <v>1</v>
      </c>
      <c r="H127" s="45">
        <v>1</v>
      </c>
      <c r="I127" s="45">
        <v>1</v>
      </c>
      <c r="J127" s="45">
        <v>1</v>
      </c>
      <c r="K127" s="45">
        <v>1</v>
      </c>
      <c r="L127" s="45">
        <v>3</v>
      </c>
      <c r="M127" s="45">
        <v>3</v>
      </c>
      <c r="N127" s="45">
        <v>3</v>
      </c>
      <c r="O127" s="45">
        <v>3</v>
      </c>
      <c r="P127" s="45">
        <v>3</v>
      </c>
      <c r="Q127" s="45">
        <v>3</v>
      </c>
      <c r="R127" s="45">
        <v>3</v>
      </c>
      <c r="S127" s="45">
        <v>3</v>
      </c>
      <c r="T127" s="45">
        <v>3</v>
      </c>
      <c r="U127" s="45">
        <v>7</v>
      </c>
      <c r="V127" s="45">
        <v>7</v>
      </c>
      <c r="W127" s="45">
        <v>7</v>
      </c>
      <c r="X127" s="45">
        <v>9</v>
      </c>
      <c r="Y127" s="45">
        <v>9</v>
      </c>
      <c r="Z127" s="45">
        <v>9</v>
      </c>
      <c r="AA127" s="45">
        <v>9</v>
      </c>
      <c r="AB127" s="45">
        <v>9</v>
      </c>
      <c r="AC127" s="20">
        <v>9</v>
      </c>
    </row>
    <row r="128" spans="2:29" x14ac:dyDescent="0.35">
      <c r="B128" s="3">
        <v>125</v>
      </c>
      <c r="C128" s="45">
        <v>1</v>
      </c>
      <c r="D128" s="45">
        <v>1</v>
      </c>
      <c r="E128" s="45">
        <v>1</v>
      </c>
      <c r="F128" s="45">
        <v>1</v>
      </c>
      <c r="G128" s="45">
        <v>1</v>
      </c>
      <c r="H128" s="45">
        <v>1</v>
      </c>
      <c r="I128" s="45">
        <v>1</v>
      </c>
      <c r="J128" s="45">
        <v>1</v>
      </c>
      <c r="K128" s="45">
        <v>1</v>
      </c>
      <c r="L128" s="45">
        <v>5</v>
      </c>
      <c r="M128" s="45">
        <v>5</v>
      </c>
      <c r="N128" s="45">
        <v>5</v>
      </c>
      <c r="O128" s="45">
        <v>6</v>
      </c>
      <c r="P128" s="45">
        <v>6</v>
      </c>
      <c r="Q128" s="45">
        <v>6</v>
      </c>
      <c r="R128" s="45">
        <v>8</v>
      </c>
      <c r="S128" s="45">
        <v>8</v>
      </c>
      <c r="T128" s="45">
        <v>8</v>
      </c>
      <c r="U128" s="45">
        <v>5</v>
      </c>
      <c r="V128" s="45">
        <v>5</v>
      </c>
      <c r="W128" s="45">
        <v>5</v>
      </c>
      <c r="X128" s="45">
        <v>6</v>
      </c>
      <c r="Y128" s="45">
        <v>6</v>
      </c>
      <c r="Z128" s="45">
        <v>6</v>
      </c>
      <c r="AA128" s="45">
        <v>11</v>
      </c>
      <c r="AB128" s="45">
        <v>11</v>
      </c>
      <c r="AC128" s="20">
        <v>11</v>
      </c>
    </row>
    <row r="129" spans="2:29" x14ac:dyDescent="0.35">
      <c r="B129" s="3">
        <v>126</v>
      </c>
      <c r="C129" s="45">
        <v>3</v>
      </c>
      <c r="D129" s="45">
        <v>3</v>
      </c>
      <c r="E129" s="45">
        <v>3</v>
      </c>
      <c r="F129" s="45">
        <v>5</v>
      </c>
      <c r="G129" s="45">
        <v>5</v>
      </c>
      <c r="H129" s="45">
        <v>5</v>
      </c>
      <c r="I129" s="45">
        <v>5</v>
      </c>
      <c r="J129" s="45">
        <v>5</v>
      </c>
      <c r="K129" s="45">
        <v>5</v>
      </c>
      <c r="L129" s="45">
        <v>3</v>
      </c>
      <c r="M129" s="45">
        <v>3</v>
      </c>
      <c r="N129" s="45">
        <v>3</v>
      </c>
      <c r="O129" s="45">
        <v>8</v>
      </c>
      <c r="P129" s="45">
        <v>8</v>
      </c>
      <c r="Q129" s="45">
        <v>8</v>
      </c>
      <c r="R129" s="45">
        <v>8</v>
      </c>
      <c r="S129" s="45">
        <v>8</v>
      </c>
      <c r="T129" s="45">
        <v>8</v>
      </c>
      <c r="U129" s="45">
        <v>3</v>
      </c>
      <c r="V129" s="45">
        <v>3</v>
      </c>
      <c r="W129" s="45">
        <v>3</v>
      </c>
      <c r="X129" s="45">
        <v>10</v>
      </c>
      <c r="Y129" s="45">
        <v>10</v>
      </c>
      <c r="Z129" s="45">
        <v>10</v>
      </c>
      <c r="AA129" s="45">
        <v>10</v>
      </c>
      <c r="AB129" s="45">
        <v>10</v>
      </c>
      <c r="AC129" s="20">
        <v>10</v>
      </c>
    </row>
    <row r="130" spans="2:29" x14ac:dyDescent="0.35">
      <c r="B130" s="3">
        <v>127</v>
      </c>
      <c r="C130" s="45">
        <v>1</v>
      </c>
      <c r="D130" s="45">
        <v>1</v>
      </c>
      <c r="E130" s="45">
        <v>1</v>
      </c>
      <c r="F130" s="45">
        <v>7</v>
      </c>
      <c r="G130" s="45">
        <v>7</v>
      </c>
      <c r="H130" s="45">
        <v>7</v>
      </c>
      <c r="I130" s="45">
        <v>8</v>
      </c>
      <c r="J130" s="45">
        <v>8</v>
      </c>
      <c r="K130" s="45">
        <v>8</v>
      </c>
      <c r="L130" s="45">
        <v>1</v>
      </c>
      <c r="M130" s="45">
        <v>1</v>
      </c>
      <c r="N130" s="45">
        <v>1</v>
      </c>
      <c r="O130" s="45">
        <v>7</v>
      </c>
      <c r="P130" s="45">
        <v>7</v>
      </c>
      <c r="Q130" s="45">
        <v>7</v>
      </c>
      <c r="R130" s="45">
        <v>8</v>
      </c>
      <c r="S130" s="45">
        <v>8</v>
      </c>
      <c r="T130" s="45">
        <v>8</v>
      </c>
      <c r="U130" s="45">
        <v>1</v>
      </c>
      <c r="V130" s="45">
        <v>1</v>
      </c>
      <c r="W130" s="45">
        <v>1</v>
      </c>
      <c r="X130" s="45">
        <v>7</v>
      </c>
      <c r="Y130" s="45">
        <v>7</v>
      </c>
      <c r="Z130" s="45">
        <v>7</v>
      </c>
      <c r="AA130" s="45">
        <v>8</v>
      </c>
      <c r="AB130" s="45">
        <v>8</v>
      </c>
      <c r="AC130" s="20">
        <v>8</v>
      </c>
    </row>
    <row r="131" spans="2:29" x14ac:dyDescent="0.35">
      <c r="B131" s="3">
        <v>128</v>
      </c>
      <c r="C131" s="45">
        <v>11</v>
      </c>
      <c r="D131" s="45">
        <v>11</v>
      </c>
      <c r="E131" s="45">
        <v>11</v>
      </c>
      <c r="F131" s="45">
        <v>11</v>
      </c>
      <c r="G131" s="45">
        <v>11</v>
      </c>
      <c r="H131" s="45">
        <v>11</v>
      </c>
      <c r="I131" s="45">
        <v>11</v>
      </c>
      <c r="J131" s="45">
        <v>11</v>
      </c>
      <c r="K131" s="45">
        <v>11</v>
      </c>
      <c r="L131" s="45">
        <v>11</v>
      </c>
      <c r="M131" s="45">
        <v>11</v>
      </c>
      <c r="N131" s="45">
        <v>11</v>
      </c>
      <c r="O131" s="45">
        <v>11</v>
      </c>
      <c r="P131" s="45">
        <v>12</v>
      </c>
      <c r="Q131" s="45">
        <v>12</v>
      </c>
      <c r="R131" s="45">
        <v>11</v>
      </c>
      <c r="S131" s="45">
        <v>12</v>
      </c>
      <c r="T131" s="45">
        <v>12</v>
      </c>
      <c r="U131" s="45">
        <v>11</v>
      </c>
      <c r="V131" s="45">
        <v>11</v>
      </c>
      <c r="W131" s="45">
        <v>11</v>
      </c>
      <c r="X131" s="45">
        <v>11</v>
      </c>
      <c r="Y131" s="45">
        <v>12</v>
      </c>
      <c r="Z131" s="45">
        <v>12</v>
      </c>
      <c r="AA131" s="45">
        <v>11</v>
      </c>
      <c r="AB131" s="45">
        <v>12</v>
      </c>
      <c r="AC131" s="20">
        <v>13</v>
      </c>
    </row>
    <row r="132" spans="2:29" x14ac:dyDescent="0.35">
      <c r="B132" s="3">
        <v>129</v>
      </c>
      <c r="C132" s="45">
        <v>8</v>
      </c>
      <c r="D132" s="45">
        <v>8</v>
      </c>
      <c r="E132" s="45">
        <v>8</v>
      </c>
      <c r="F132" s="45">
        <v>11</v>
      </c>
      <c r="G132" s="45">
        <v>11</v>
      </c>
      <c r="H132" s="45">
        <v>11</v>
      </c>
      <c r="I132" s="45">
        <v>11</v>
      </c>
      <c r="J132" s="45">
        <v>11</v>
      </c>
      <c r="K132" s="45">
        <v>11</v>
      </c>
      <c r="L132" s="45">
        <v>8</v>
      </c>
      <c r="M132" s="45">
        <v>8</v>
      </c>
      <c r="N132" s="45">
        <v>8</v>
      </c>
      <c r="O132" s="45">
        <v>11</v>
      </c>
      <c r="P132" s="45">
        <v>11</v>
      </c>
      <c r="Q132" s="45">
        <v>11</v>
      </c>
      <c r="R132" s="45">
        <v>11</v>
      </c>
      <c r="S132" s="45">
        <v>12</v>
      </c>
      <c r="T132" s="45">
        <v>12</v>
      </c>
      <c r="U132" s="45">
        <v>8</v>
      </c>
      <c r="V132" s="45">
        <v>8</v>
      </c>
      <c r="W132" s="45">
        <v>8</v>
      </c>
      <c r="X132" s="45">
        <v>11</v>
      </c>
      <c r="Y132" s="45">
        <v>11</v>
      </c>
      <c r="Z132" s="45">
        <v>11</v>
      </c>
      <c r="AA132" s="45">
        <v>11</v>
      </c>
      <c r="AB132" s="45">
        <v>12</v>
      </c>
      <c r="AC132" s="20">
        <v>12</v>
      </c>
    </row>
    <row r="133" spans="2:29" x14ac:dyDescent="0.35">
      <c r="B133" s="3">
        <v>130</v>
      </c>
      <c r="C133" s="45">
        <v>5</v>
      </c>
      <c r="D133" s="45">
        <v>8</v>
      </c>
      <c r="E133" s="45">
        <v>8</v>
      </c>
      <c r="F133" s="45">
        <v>5</v>
      </c>
      <c r="G133" s="45">
        <v>8</v>
      </c>
      <c r="H133" s="45">
        <v>8</v>
      </c>
      <c r="I133" s="45">
        <v>5</v>
      </c>
      <c r="J133" s="45">
        <v>8</v>
      </c>
      <c r="K133" s="45">
        <v>8</v>
      </c>
      <c r="L133" s="45">
        <v>5</v>
      </c>
      <c r="M133" s="45">
        <v>9</v>
      </c>
      <c r="N133" s="45">
        <v>9</v>
      </c>
      <c r="O133" s="45">
        <v>5</v>
      </c>
      <c r="P133" s="45">
        <v>9</v>
      </c>
      <c r="Q133" s="45">
        <v>9</v>
      </c>
      <c r="R133" s="45">
        <v>5</v>
      </c>
      <c r="S133" s="45">
        <v>9</v>
      </c>
      <c r="T133" s="45">
        <v>9</v>
      </c>
      <c r="U133" s="45">
        <v>5</v>
      </c>
      <c r="V133" s="45">
        <v>11</v>
      </c>
      <c r="W133" s="45">
        <v>11</v>
      </c>
      <c r="X133" s="45">
        <v>5</v>
      </c>
      <c r="Y133" s="45">
        <v>11</v>
      </c>
      <c r="Z133" s="45">
        <v>11</v>
      </c>
      <c r="AA133" s="45">
        <v>5</v>
      </c>
      <c r="AB133" s="45">
        <v>11</v>
      </c>
      <c r="AC133" s="20">
        <v>11</v>
      </c>
    </row>
    <row r="134" spans="2:29" x14ac:dyDescent="0.35">
      <c r="B134" s="3">
        <v>131</v>
      </c>
      <c r="C134" s="45">
        <v>1</v>
      </c>
      <c r="D134" s="45">
        <v>1</v>
      </c>
      <c r="E134" s="45">
        <v>1</v>
      </c>
      <c r="F134" s="45">
        <v>2</v>
      </c>
      <c r="G134" s="45">
        <v>2</v>
      </c>
      <c r="H134" s="45">
        <v>2</v>
      </c>
      <c r="I134" s="45">
        <v>2</v>
      </c>
      <c r="J134" s="45">
        <v>2</v>
      </c>
      <c r="K134" s="45">
        <v>2</v>
      </c>
      <c r="L134" s="45">
        <v>1</v>
      </c>
      <c r="M134" s="45">
        <v>1</v>
      </c>
      <c r="N134" s="45">
        <v>1</v>
      </c>
      <c r="O134" s="45">
        <v>6</v>
      </c>
      <c r="P134" s="45">
        <v>6</v>
      </c>
      <c r="Q134" s="45">
        <v>6</v>
      </c>
      <c r="R134" s="45">
        <v>6</v>
      </c>
      <c r="S134" s="45">
        <v>6</v>
      </c>
      <c r="T134" s="45">
        <v>6</v>
      </c>
      <c r="U134" s="45">
        <v>1</v>
      </c>
      <c r="V134" s="45">
        <v>1</v>
      </c>
      <c r="W134" s="45">
        <v>1</v>
      </c>
      <c r="X134" s="45">
        <v>11</v>
      </c>
      <c r="Y134" s="45">
        <v>11</v>
      </c>
      <c r="Z134" s="45">
        <v>11</v>
      </c>
      <c r="AA134" s="45">
        <v>11</v>
      </c>
      <c r="AB134" s="45">
        <v>11</v>
      </c>
      <c r="AC134" s="20">
        <v>11</v>
      </c>
    </row>
    <row r="135" spans="2:29" x14ac:dyDescent="0.35">
      <c r="B135" s="3">
        <v>132</v>
      </c>
      <c r="C135" s="45">
        <v>3</v>
      </c>
      <c r="D135" s="45">
        <v>3</v>
      </c>
      <c r="E135" s="45">
        <v>3</v>
      </c>
      <c r="F135" s="45">
        <v>3</v>
      </c>
      <c r="G135" s="45">
        <v>3</v>
      </c>
      <c r="H135" s="45">
        <v>3</v>
      </c>
      <c r="I135" s="45">
        <v>3</v>
      </c>
      <c r="J135" s="45">
        <v>3</v>
      </c>
      <c r="K135" s="45">
        <v>3</v>
      </c>
      <c r="L135" s="45">
        <v>6</v>
      </c>
      <c r="M135" s="45">
        <v>6</v>
      </c>
      <c r="N135" s="45">
        <v>6</v>
      </c>
      <c r="O135" s="45">
        <v>6</v>
      </c>
      <c r="P135" s="45">
        <v>6</v>
      </c>
      <c r="Q135" s="45">
        <v>6</v>
      </c>
      <c r="R135" s="45">
        <v>6</v>
      </c>
      <c r="S135" s="45">
        <v>6</v>
      </c>
      <c r="T135" s="45">
        <v>6</v>
      </c>
      <c r="U135" s="45">
        <v>11</v>
      </c>
      <c r="V135" s="45">
        <v>11</v>
      </c>
      <c r="W135" s="45">
        <v>11</v>
      </c>
      <c r="X135" s="45">
        <v>11</v>
      </c>
      <c r="Y135" s="45">
        <v>11</v>
      </c>
      <c r="Z135" s="45">
        <v>11</v>
      </c>
      <c r="AA135" s="45">
        <v>11</v>
      </c>
      <c r="AB135" s="45">
        <v>11</v>
      </c>
      <c r="AC135" s="20">
        <v>11</v>
      </c>
    </row>
    <row r="136" spans="2:29" x14ac:dyDescent="0.35">
      <c r="B136" s="3">
        <v>133</v>
      </c>
      <c r="C136" s="45">
        <v>0</v>
      </c>
      <c r="D136" s="45">
        <v>0</v>
      </c>
      <c r="E136" s="45">
        <v>0</v>
      </c>
      <c r="F136" s="45">
        <v>0</v>
      </c>
      <c r="G136" s="45">
        <v>0</v>
      </c>
      <c r="H136" s="45">
        <v>0</v>
      </c>
      <c r="I136" s="45">
        <v>0</v>
      </c>
      <c r="J136" s="45">
        <v>0</v>
      </c>
      <c r="K136" s="45">
        <v>0</v>
      </c>
      <c r="L136" s="45">
        <v>1</v>
      </c>
      <c r="M136" s="45">
        <v>1</v>
      </c>
      <c r="N136" s="45">
        <v>1</v>
      </c>
      <c r="O136" s="45">
        <v>1</v>
      </c>
      <c r="P136" s="45">
        <v>1</v>
      </c>
      <c r="Q136" s="45">
        <v>1</v>
      </c>
      <c r="R136" s="45">
        <v>1</v>
      </c>
      <c r="S136" s="45">
        <v>1</v>
      </c>
      <c r="T136" s="45">
        <v>1</v>
      </c>
      <c r="U136" s="45">
        <v>2</v>
      </c>
      <c r="V136" s="45">
        <v>4</v>
      </c>
      <c r="W136" s="45">
        <v>4</v>
      </c>
      <c r="X136" s="45">
        <v>2</v>
      </c>
      <c r="Y136" s="45">
        <v>6</v>
      </c>
      <c r="Z136" s="45">
        <v>6</v>
      </c>
      <c r="AA136" s="45">
        <v>2</v>
      </c>
      <c r="AB136" s="45">
        <v>6</v>
      </c>
      <c r="AC136" s="20">
        <v>6</v>
      </c>
    </row>
    <row r="137" spans="2:29" x14ac:dyDescent="0.35">
      <c r="B137" s="3">
        <v>134</v>
      </c>
      <c r="C137" s="45">
        <v>2</v>
      </c>
      <c r="D137" s="45">
        <v>6</v>
      </c>
      <c r="E137" s="45">
        <v>6</v>
      </c>
      <c r="F137" s="45">
        <v>2</v>
      </c>
      <c r="G137" s="45">
        <v>6</v>
      </c>
      <c r="H137" s="45">
        <v>6</v>
      </c>
      <c r="I137" s="45">
        <v>2</v>
      </c>
      <c r="J137" s="45">
        <v>6</v>
      </c>
      <c r="K137" s="45">
        <v>6</v>
      </c>
      <c r="L137" s="45">
        <v>2</v>
      </c>
      <c r="M137" s="45">
        <v>10</v>
      </c>
      <c r="N137" s="45">
        <v>10</v>
      </c>
      <c r="O137" s="45">
        <v>2</v>
      </c>
      <c r="P137" s="45">
        <v>10</v>
      </c>
      <c r="Q137" s="45">
        <v>10</v>
      </c>
      <c r="R137" s="45">
        <v>2</v>
      </c>
      <c r="S137" s="45">
        <v>10</v>
      </c>
      <c r="T137" s="45">
        <v>10</v>
      </c>
      <c r="U137" s="45">
        <v>2</v>
      </c>
      <c r="V137" s="45">
        <v>11</v>
      </c>
      <c r="W137" s="45">
        <v>11</v>
      </c>
      <c r="X137" s="45">
        <v>2</v>
      </c>
      <c r="Y137" s="45">
        <v>11</v>
      </c>
      <c r="Z137" s="45">
        <v>11</v>
      </c>
      <c r="AA137" s="45">
        <v>2</v>
      </c>
      <c r="AB137" s="45">
        <v>11</v>
      </c>
      <c r="AC137" s="20">
        <v>11</v>
      </c>
    </row>
    <row r="138" spans="2:29" x14ac:dyDescent="0.35">
      <c r="B138" s="3">
        <v>135</v>
      </c>
      <c r="C138" s="45">
        <v>0</v>
      </c>
      <c r="D138" s="45">
        <v>0</v>
      </c>
      <c r="E138" s="45">
        <v>0</v>
      </c>
      <c r="F138" s="45">
        <v>0</v>
      </c>
      <c r="G138" s="45">
        <v>0</v>
      </c>
      <c r="H138" s="45">
        <v>0</v>
      </c>
      <c r="I138" s="45">
        <v>0</v>
      </c>
      <c r="J138" s="45">
        <v>0</v>
      </c>
      <c r="K138" s="45">
        <v>0</v>
      </c>
      <c r="L138" s="45">
        <v>3</v>
      </c>
      <c r="M138" s="45">
        <v>4</v>
      </c>
      <c r="N138" s="45">
        <v>4</v>
      </c>
      <c r="O138" s="45">
        <v>3</v>
      </c>
      <c r="P138" s="45">
        <v>4</v>
      </c>
      <c r="Q138" s="45">
        <v>4</v>
      </c>
      <c r="R138" s="45">
        <v>3</v>
      </c>
      <c r="S138" s="45">
        <v>4</v>
      </c>
      <c r="T138" s="45">
        <v>4</v>
      </c>
      <c r="U138" s="45">
        <v>3</v>
      </c>
      <c r="V138" s="45">
        <v>6</v>
      </c>
      <c r="W138" s="45">
        <v>6</v>
      </c>
      <c r="X138" s="45">
        <v>3</v>
      </c>
      <c r="Y138" s="45">
        <v>6</v>
      </c>
      <c r="Z138" s="45">
        <v>6</v>
      </c>
      <c r="AA138" s="45">
        <v>3</v>
      </c>
      <c r="AB138" s="45">
        <v>6</v>
      </c>
      <c r="AC138" s="20">
        <v>6</v>
      </c>
    </row>
    <row r="139" spans="2:29" x14ac:dyDescent="0.35">
      <c r="B139" s="3">
        <v>136</v>
      </c>
      <c r="C139" s="45">
        <v>4</v>
      </c>
      <c r="D139" s="45">
        <v>4</v>
      </c>
      <c r="E139" s="45">
        <v>4</v>
      </c>
      <c r="F139" s="45">
        <v>4</v>
      </c>
      <c r="G139" s="45">
        <v>4</v>
      </c>
      <c r="H139" s="45">
        <v>4</v>
      </c>
      <c r="I139" s="45">
        <v>4</v>
      </c>
      <c r="J139" s="45">
        <v>4</v>
      </c>
      <c r="K139" s="45">
        <v>4</v>
      </c>
      <c r="L139" s="45">
        <v>10</v>
      </c>
      <c r="M139" s="45">
        <v>10</v>
      </c>
      <c r="N139" s="45">
        <v>10</v>
      </c>
      <c r="O139" s="45">
        <v>10</v>
      </c>
      <c r="P139" s="45">
        <v>10</v>
      </c>
      <c r="Q139" s="45">
        <v>10</v>
      </c>
      <c r="R139" s="45">
        <v>10</v>
      </c>
      <c r="S139" s="45">
        <v>10</v>
      </c>
      <c r="T139" s="45">
        <v>10</v>
      </c>
      <c r="U139" s="45">
        <v>11</v>
      </c>
      <c r="V139" s="45">
        <v>11</v>
      </c>
      <c r="W139" s="45">
        <v>11</v>
      </c>
      <c r="X139" s="45">
        <v>11</v>
      </c>
      <c r="Y139" s="45">
        <v>11</v>
      </c>
      <c r="Z139" s="45">
        <v>11</v>
      </c>
      <c r="AA139" s="45">
        <v>11</v>
      </c>
      <c r="AB139" s="45">
        <v>11</v>
      </c>
      <c r="AC139" s="20">
        <v>11</v>
      </c>
    </row>
    <row r="140" spans="2:29" x14ac:dyDescent="0.35">
      <c r="B140" s="3">
        <v>137</v>
      </c>
      <c r="C140" s="45">
        <v>0</v>
      </c>
      <c r="D140" s="45">
        <v>0</v>
      </c>
      <c r="E140" s="45">
        <v>0</v>
      </c>
      <c r="F140" s="45">
        <v>1</v>
      </c>
      <c r="G140" s="45">
        <v>7</v>
      </c>
      <c r="H140" s="45">
        <v>7</v>
      </c>
      <c r="I140" s="45">
        <v>1</v>
      </c>
      <c r="J140" s="45">
        <v>11</v>
      </c>
      <c r="K140" s="45">
        <v>11</v>
      </c>
      <c r="L140" s="45">
        <v>0</v>
      </c>
      <c r="M140" s="45">
        <v>0</v>
      </c>
      <c r="N140" s="45">
        <v>0</v>
      </c>
      <c r="O140" s="45">
        <v>1</v>
      </c>
      <c r="P140" s="45">
        <v>7</v>
      </c>
      <c r="Q140" s="45">
        <v>7</v>
      </c>
      <c r="R140" s="45">
        <v>1</v>
      </c>
      <c r="S140" s="45">
        <v>11</v>
      </c>
      <c r="T140" s="45">
        <v>11</v>
      </c>
      <c r="U140" s="45">
        <v>0</v>
      </c>
      <c r="V140" s="45">
        <v>0</v>
      </c>
      <c r="W140" s="45">
        <v>0</v>
      </c>
      <c r="X140" s="45">
        <v>1</v>
      </c>
      <c r="Y140" s="45">
        <v>7</v>
      </c>
      <c r="Z140" s="45">
        <v>7</v>
      </c>
      <c r="AA140" s="45">
        <v>1</v>
      </c>
      <c r="AB140" s="45">
        <v>11</v>
      </c>
      <c r="AC140" s="20">
        <v>11</v>
      </c>
    </row>
    <row r="141" spans="2:29" x14ac:dyDescent="0.35">
      <c r="B141" s="3">
        <v>138</v>
      </c>
      <c r="C141" s="45">
        <v>1</v>
      </c>
      <c r="D141" s="45">
        <v>1</v>
      </c>
      <c r="E141" s="45">
        <v>1</v>
      </c>
      <c r="F141" s="45">
        <v>1</v>
      </c>
      <c r="G141" s="45">
        <v>1</v>
      </c>
      <c r="H141" s="45">
        <v>1</v>
      </c>
      <c r="I141" s="45">
        <v>1</v>
      </c>
      <c r="J141" s="45">
        <v>1</v>
      </c>
      <c r="K141" s="45">
        <v>1</v>
      </c>
      <c r="L141" s="45">
        <v>1</v>
      </c>
      <c r="M141" s="45">
        <v>1</v>
      </c>
      <c r="N141" s="45">
        <v>1</v>
      </c>
      <c r="O141" s="45">
        <v>2</v>
      </c>
      <c r="P141" s="45">
        <v>2</v>
      </c>
      <c r="Q141" s="45">
        <v>2</v>
      </c>
      <c r="R141" s="45">
        <v>2</v>
      </c>
      <c r="S141" s="45">
        <v>2</v>
      </c>
      <c r="T141" s="45">
        <v>2</v>
      </c>
      <c r="U141" s="45">
        <v>1</v>
      </c>
      <c r="V141" s="45">
        <v>1</v>
      </c>
      <c r="W141" s="45">
        <v>1</v>
      </c>
      <c r="X141" s="45">
        <v>3</v>
      </c>
      <c r="Y141" s="45">
        <v>3</v>
      </c>
      <c r="Z141" s="45">
        <v>3</v>
      </c>
      <c r="AA141" s="45">
        <v>3</v>
      </c>
      <c r="AB141" s="45">
        <v>3</v>
      </c>
      <c r="AC141" s="20">
        <v>3</v>
      </c>
    </row>
    <row r="142" spans="2:29" x14ac:dyDescent="0.35">
      <c r="B142" s="3">
        <v>139</v>
      </c>
      <c r="C142" s="45">
        <v>0</v>
      </c>
      <c r="D142" s="45">
        <v>0</v>
      </c>
      <c r="E142" s="45">
        <v>0</v>
      </c>
      <c r="F142" s="45">
        <v>0</v>
      </c>
      <c r="G142" s="45">
        <v>0</v>
      </c>
      <c r="H142" s="45">
        <v>0</v>
      </c>
      <c r="I142" s="45">
        <v>0</v>
      </c>
      <c r="J142" s="45">
        <v>0</v>
      </c>
      <c r="K142" s="45">
        <v>0</v>
      </c>
      <c r="L142" s="45">
        <v>1</v>
      </c>
      <c r="M142" s="45">
        <v>3</v>
      </c>
      <c r="N142" s="45">
        <v>3</v>
      </c>
      <c r="O142" s="45">
        <v>1</v>
      </c>
      <c r="P142" s="45">
        <v>7</v>
      </c>
      <c r="Q142" s="45">
        <v>7</v>
      </c>
      <c r="R142" s="45">
        <v>1</v>
      </c>
      <c r="S142" s="45">
        <v>7</v>
      </c>
      <c r="T142" s="45">
        <v>7</v>
      </c>
      <c r="U142" s="45">
        <v>1</v>
      </c>
      <c r="V142" s="45">
        <v>3</v>
      </c>
      <c r="W142" s="45">
        <v>3</v>
      </c>
      <c r="X142" s="45">
        <v>1</v>
      </c>
      <c r="Y142" s="45">
        <v>11</v>
      </c>
      <c r="Z142" s="45">
        <v>11</v>
      </c>
      <c r="AA142" s="45">
        <v>1</v>
      </c>
      <c r="AB142" s="45">
        <v>11</v>
      </c>
      <c r="AC142" s="20">
        <v>11</v>
      </c>
    </row>
    <row r="143" spans="2:29" x14ac:dyDescent="0.35">
      <c r="B143" s="3">
        <v>140</v>
      </c>
      <c r="C143" s="45">
        <v>1</v>
      </c>
      <c r="D143" s="45">
        <v>1</v>
      </c>
      <c r="E143" s="45">
        <v>1</v>
      </c>
      <c r="F143" s="45">
        <v>1</v>
      </c>
      <c r="G143" s="45">
        <v>1</v>
      </c>
      <c r="H143" s="45">
        <v>1</v>
      </c>
      <c r="I143" s="45">
        <v>1</v>
      </c>
      <c r="J143" s="45">
        <v>1</v>
      </c>
      <c r="K143" s="45">
        <v>1</v>
      </c>
      <c r="L143" s="45">
        <v>5</v>
      </c>
      <c r="M143" s="45">
        <v>11</v>
      </c>
      <c r="N143" s="45">
        <v>11</v>
      </c>
      <c r="O143" s="45">
        <v>5</v>
      </c>
      <c r="P143" s="45">
        <v>11</v>
      </c>
      <c r="Q143" s="45">
        <v>11</v>
      </c>
      <c r="R143" s="45">
        <v>5</v>
      </c>
      <c r="S143" s="45">
        <v>11</v>
      </c>
      <c r="T143" s="45">
        <v>11</v>
      </c>
      <c r="U143" s="45">
        <v>5</v>
      </c>
      <c r="V143" s="45">
        <v>11</v>
      </c>
      <c r="W143" s="45">
        <v>11</v>
      </c>
      <c r="X143" s="45">
        <v>5</v>
      </c>
      <c r="Y143" s="45">
        <v>11</v>
      </c>
      <c r="Z143" s="45">
        <v>12</v>
      </c>
      <c r="AA143" s="45">
        <v>5</v>
      </c>
      <c r="AB143" s="45">
        <v>11</v>
      </c>
      <c r="AC143" s="20">
        <v>12</v>
      </c>
    </row>
    <row r="144" spans="2:29" x14ac:dyDescent="0.35">
      <c r="B144" s="3">
        <v>141</v>
      </c>
      <c r="C144" s="45">
        <v>0</v>
      </c>
      <c r="D144" s="45">
        <v>0</v>
      </c>
      <c r="E144" s="45">
        <v>0</v>
      </c>
      <c r="F144" s="45">
        <v>0</v>
      </c>
      <c r="G144" s="45">
        <v>0</v>
      </c>
      <c r="H144" s="45">
        <v>0</v>
      </c>
      <c r="I144" s="45">
        <v>0</v>
      </c>
      <c r="J144" s="45">
        <v>0</v>
      </c>
      <c r="K144" s="45">
        <v>0</v>
      </c>
      <c r="L144" s="45">
        <v>3</v>
      </c>
      <c r="M144" s="45">
        <v>3</v>
      </c>
      <c r="N144" s="45">
        <v>3</v>
      </c>
      <c r="O144" s="45">
        <v>3</v>
      </c>
      <c r="P144" s="45">
        <v>3</v>
      </c>
      <c r="Q144" s="45">
        <v>3</v>
      </c>
      <c r="R144" s="45">
        <v>3</v>
      </c>
      <c r="S144" s="45">
        <v>3</v>
      </c>
      <c r="T144" s="45">
        <v>3</v>
      </c>
      <c r="U144" s="45">
        <v>5</v>
      </c>
      <c r="V144" s="45">
        <v>5</v>
      </c>
      <c r="W144" s="45">
        <v>5</v>
      </c>
      <c r="X144" s="45">
        <v>5</v>
      </c>
      <c r="Y144" s="45">
        <v>5</v>
      </c>
      <c r="Z144" s="45">
        <v>5</v>
      </c>
      <c r="AA144" s="45">
        <v>5</v>
      </c>
      <c r="AB144" s="45">
        <v>5</v>
      </c>
      <c r="AC144" s="20">
        <v>5</v>
      </c>
    </row>
    <row r="145" spans="2:29" x14ac:dyDescent="0.35">
      <c r="B145" s="3">
        <v>142</v>
      </c>
      <c r="C145" s="45">
        <v>0</v>
      </c>
      <c r="D145" s="45">
        <v>6</v>
      </c>
      <c r="E145" s="45">
        <v>6</v>
      </c>
      <c r="F145" s="45">
        <v>0</v>
      </c>
      <c r="G145" s="45">
        <v>7</v>
      </c>
      <c r="H145" s="45">
        <v>7</v>
      </c>
      <c r="I145" s="45">
        <v>0</v>
      </c>
      <c r="J145" s="45">
        <v>7</v>
      </c>
      <c r="K145" s="45">
        <v>7</v>
      </c>
      <c r="L145" s="45">
        <v>0</v>
      </c>
      <c r="M145" s="45">
        <v>6</v>
      </c>
      <c r="N145" s="45">
        <v>6</v>
      </c>
      <c r="O145" s="45">
        <v>0</v>
      </c>
      <c r="P145" s="45">
        <v>10</v>
      </c>
      <c r="Q145" s="45">
        <v>10</v>
      </c>
      <c r="R145" s="45">
        <v>0</v>
      </c>
      <c r="S145" s="45">
        <v>10</v>
      </c>
      <c r="T145" s="45">
        <v>10</v>
      </c>
      <c r="U145" s="45">
        <v>0</v>
      </c>
      <c r="V145" s="45">
        <v>6</v>
      </c>
      <c r="W145" s="45">
        <v>6</v>
      </c>
      <c r="X145" s="45">
        <v>0</v>
      </c>
      <c r="Y145" s="45">
        <v>11</v>
      </c>
      <c r="Z145" s="45">
        <v>11</v>
      </c>
      <c r="AA145" s="45">
        <v>0</v>
      </c>
      <c r="AB145" s="45">
        <v>11</v>
      </c>
      <c r="AC145" s="20">
        <v>11</v>
      </c>
    </row>
    <row r="146" spans="2:29" x14ac:dyDescent="0.35">
      <c r="B146" s="3">
        <v>143</v>
      </c>
      <c r="C146" s="45">
        <v>4</v>
      </c>
      <c r="D146" s="45">
        <v>4</v>
      </c>
      <c r="E146" s="45">
        <v>4</v>
      </c>
      <c r="F146" s="45">
        <v>4</v>
      </c>
      <c r="G146" s="45">
        <v>4</v>
      </c>
      <c r="H146" s="45">
        <v>4</v>
      </c>
      <c r="I146" s="45">
        <v>4</v>
      </c>
      <c r="J146" s="45">
        <v>4</v>
      </c>
      <c r="K146" s="45">
        <v>4</v>
      </c>
      <c r="L146" s="45">
        <v>10</v>
      </c>
      <c r="M146" s="45">
        <v>10</v>
      </c>
      <c r="N146" s="45">
        <v>10</v>
      </c>
      <c r="O146" s="45">
        <v>10</v>
      </c>
      <c r="P146" s="45">
        <v>10</v>
      </c>
      <c r="Q146" s="45">
        <v>10</v>
      </c>
      <c r="R146" s="45">
        <v>10</v>
      </c>
      <c r="S146" s="45">
        <v>10</v>
      </c>
      <c r="T146" s="45">
        <v>10</v>
      </c>
      <c r="U146" s="45">
        <v>11</v>
      </c>
      <c r="V146" s="45">
        <v>11</v>
      </c>
      <c r="W146" s="45">
        <v>11</v>
      </c>
      <c r="X146" s="45">
        <v>11</v>
      </c>
      <c r="Y146" s="45">
        <v>11</v>
      </c>
      <c r="Z146" s="45">
        <v>11</v>
      </c>
      <c r="AA146" s="45">
        <v>11</v>
      </c>
      <c r="AB146" s="45">
        <v>11</v>
      </c>
      <c r="AC146" s="20">
        <v>11</v>
      </c>
    </row>
    <row r="147" spans="2:29" x14ac:dyDescent="0.35">
      <c r="B147" s="3">
        <v>144</v>
      </c>
      <c r="C147" s="45">
        <v>4</v>
      </c>
      <c r="D147" s="45">
        <v>4</v>
      </c>
      <c r="E147" s="45">
        <v>4</v>
      </c>
      <c r="F147" s="45">
        <v>4</v>
      </c>
      <c r="G147" s="45">
        <v>4</v>
      </c>
      <c r="H147" s="45">
        <v>4</v>
      </c>
      <c r="I147" s="45">
        <v>4</v>
      </c>
      <c r="J147" s="45">
        <v>4</v>
      </c>
      <c r="K147" s="45">
        <v>4</v>
      </c>
      <c r="L147" s="45">
        <v>5</v>
      </c>
      <c r="M147" s="45">
        <v>5</v>
      </c>
      <c r="N147" s="45">
        <v>5</v>
      </c>
      <c r="O147" s="45">
        <v>5</v>
      </c>
      <c r="P147" s="45">
        <v>5</v>
      </c>
      <c r="Q147" s="45">
        <v>5</v>
      </c>
      <c r="R147" s="45">
        <v>5</v>
      </c>
      <c r="S147" s="45">
        <v>5</v>
      </c>
      <c r="T147" s="45">
        <v>5</v>
      </c>
      <c r="U147" s="45">
        <v>11</v>
      </c>
      <c r="V147" s="45">
        <v>11</v>
      </c>
      <c r="W147" s="45">
        <v>11</v>
      </c>
      <c r="X147" s="45">
        <v>11</v>
      </c>
      <c r="Y147" s="45">
        <v>11</v>
      </c>
      <c r="Z147" s="45">
        <v>11</v>
      </c>
      <c r="AA147" s="45">
        <v>11</v>
      </c>
      <c r="AB147" s="45">
        <v>11</v>
      </c>
      <c r="AC147" s="20">
        <v>11</v>
      </c>
    </row>
    <row r="148" spans="2:29" x14ac:dyDescent="0.35">
      <c r="B148" s="3">
        <v>145</v>
      </c>
      <c r="C148" s="45">
        <v>0</v>
      </c>
      <c r="D148" s="45">
        <v>0</v>
      </c>
      <c r="E148" s="45">
        <v>0</v>
      </c>
      <c r="F148" s="45">
        <v>0</v>
      </c>
      <c r="G148" s="45">
        <v>0</v>
      </c>
      <c r="H148" s="45">
        <v>0</v>
      </c>
      <c r="I148" s="45">
        <v>0</v>
      </c>
      <c r="J148" s="45">
        <v>0</v>
      </c>
      <c r="K148" s="45">
        <v>0</v>
      </c>
      <c r="L148" s="45">
        <v>2</v>
      </c>
      <c r="M148" s="45">
        <v>2</v>
      </c>
      <c r="N148" s="45">
        <v>2</v>
      </c>
      <c r="O148" s="45">
        <v>2</v>
      </c>
      <c r="P148" s="45">
        <v>2</v>
      </c>
      <c r="Q148" s="45">
        <v>2</v>
      </c>
      <c r="R148" s="45">
        <v>2</v>
      </c>
      <c r="S148" s="45">
        <v>2</v>
      </c>
      <c r="T148" s="45">
        <v>2</v>
      </c>
      <c r="U148" s="45">
        <v>3</v>
      </c>
      <c r="V148" s="45">
        <v>3</v>
      </c>
      <c r="W148" s="45">
        <v>3</v>
      </c>
      <c r="X148" s="45">
        <v>3</v>
      </c>
      <c r="Y148" s="45">
        <v>3</v>
      </c>
      <c r="Z148" s="45">
        <v>3</v>
      </c>
      <c r="AA148" s="45">
        <v>3</v>
      </c>
      <c r="AB148" s="45">
        <v>3</v>
      </c>
      <c r="AC148" s="20">
        <v>3</v>
      </c>
    </row>
    <row r="149" spans="2:29" x14ac:dyDescent="0.35">
      <c r="B149" s="3">
        <v>146</v>
      </c>
      <c r="C149" s="45">
        <v>1</v>
      </c>
      <c r="D149" s="45">
        <v>2</v>
      </c>
      <c r="E149" s="45">
        <v>2</v>
      </c>
      <c r="F149" s="45">
        <v>1</v>
      </c>
      <c r="G149" s="45">
        <v>2</v>
      </c>
      <c r="H149" s="45">
        <v>2</v>
      </c>
      <c r="I149" s="45">
        <v>1</v>
      </c>
      <c r="J149" s="45">
        <v>2</v>
      </c>
      <c r="K149" s="45">
        <v>2</v>
      </c>
      <c r="L149" s="45">
        <v>1</v>
      </c>
      <c r="M149" s="45">
        <v>6</v>
      </c>
      <c r="N149" s="45">
        <v>6</v>
      </c>
      <c r="O149" s="45">
        <v>1</v>
      </c>
      <c r="P149" s="45">
        <v>6</v>
      </c>
      <c r="Q149" s="45">
        <v>6</v>
      </c>
      <c r="R149" s="45">
        <v>1</v>
      </c>
      <c r="S149" s="45">
        <v>6</v>
      </c>
      <c r="T149" s="45">
        <v>6</v>
      </c>
      <c r="U149" s="45">
        <v>1</v>
      </c>
      <c r="V149" s="45">
        <v>11</v>
      </c>
      <c r="W149" s="45">
        <v>11</v>
      </c>
      <c r="X149" s="45">
        <v>1</v>
      </c>
      <c r="Y149" s="45">
        <v>11</v>
      </c>
      <c r="Z149" s="45">
        <v>11</v>
      </c>
      <c r="AA149" s="45">
        <v>1</v>
      </c>
      <c r="AB149" s="45">
        <v>11</v>
      </c>
      <c r="AC149" s="20">
        <v>11</v>
      </c>
    </row>
    <row r="150" spans="2:29" x14ac:dyDescent="0.35">
      <c r="B150" s="3">
        <v>147</v>
      </c>
      <c r="C150" s="45">
        <v>7</v>
      </c>
      <c r="D150" s="45">
        <v>7</v>
      </c>
      <c r="E150" s="45">
        <v>7</v>
      </c>
      <c r="F150" s="45">
        <v>7</v>
      </c>
      <c r="G150" s="45">
        <v>7</v>
      </c>
      <c r="H150" s="45">
        <v>7</v>
      </c>
      <c r="I150" s="45">
        <v>7</v>
      </c>
      <c r="J150" s="45">
        <v>7</v>
      </c>
      <c r="K150" s="45">
        <v>7</v>
      </c>
      <c r="L150" s="45">
        <v>7</v>
      </c>
      <c r="M150" s="45">
        <v>7</v>
      </c>
      <c r="N150" s="45">
        <v>7</v>
      </c>
      <c r="O150" s="45">
        <v>10</v>
      </c>
      <c r="P150" s="45">
        <v>10</v>
      </c>
      <c r="Q150" s="45">
        <v>10</v>
      </c>
      <c r="R150" s="45">
        <v>10</v>
      </c>
      <c r="S150" s="45">
        <v>10</v>
      </c>
      <c r="T150" s="45">
        <v>10</v>
      </c>
      <c r="U150" s="45">
        <v>7</v>
      </c>
      <c r="V150" s="45">
        <v>7</v>
      </c>
      <c r="W150" s="45">
        <v>7</v>
      </c>
      <c r="X150" s="45">
        <v>10</v>
      </c>
      <c r="Y150" s="45">
        <v>11</v>
      </c>
      <c r="Z150" s="45">
        <v>11</v>
      </c>
      <c r="AA150" s="45">
        <v>10</v>
      </c>
      <c r="AB150" s="45">
        <v>11</v>
      </c>
      <c r="AC150" s="20">
        <v>11</v>
      </c>
    </row>
    <row r="151" spans="2:29" x14ac:dyDescent="0.35">
      <c r="B151" s="3">
        <v>148</v>
      </c>
      <c r="C151" s="45">
        <v>1</v>
      </c>
      <c r="D151" s="45">
        <v>1</v>
      </c>
      <c r="E151" s="45">
        <v>1</v>
      </c>
      <c r="F151" s="45">
        <v>1</v>
      </c>
      <c r="G151" s="45">
        <v>1</v>
      </c>
      <c r="H151" s="45">
        <v>1</v>
      </c>
      <c r="I151" s="45">
        <v>1</v>
      </c>
      <c r="J151" s="45">
        <v>1</v>
      </c>
      <c r="K151" s="45">
        <v>1</v>
      </c>
      <c r="L151" s="45">
        <v>3</v>
      </c>
      <c r="M151" s="45">
        <v>3</v>
      </c>
      <c r="N151" s="45">
        <v>3</v>
      </c>
      <c r="O151" s="45">
        <v>3</v>
      </c>
      <c r="P151" s="45">
        <v>3</v>
      </c>
      <c r="Q151" s="45">
        <v>3</v>
      </c>
      <c r="R151" s="45">
        <v>3</v>
      </c>
      <c r="S151" s="45">
        <v>3</v>
      </c>
      <c r="T151" s="45">
        <v>3</v>
      </c>
      <c r="U151" s="45">
        <v>4</v>
      </c>
      <c r="V151" s="45">
        <v>4</v>
      </c>
      <c r="W151" s="45">
        <v>4</v>
      </c>
      <c r="X151" s="45">
        <v>4</v>
      </c>
      <c r="Y151" s="45">
        <v>4</v>
      </c>
      <c r="Z151" s="45">
        <v>4</v>
      </c>
      <c r="AA151" s="45">
        <v>4</v>
      </c>
      <c r="AB151" s="45">
        <v>4</v>
      </c>
      <c r="AC151" s="20">
        <v>4</v>
      </c>
    </row>
    <row r="152" spans="2:29" x14ac:dyDescent="0.35">
      <c r="B152" s="3">
        <v>149</v>
      </c>
      <c r="C152" s="45">
        <v>0</v>
      </c>
      <c r="D152" s="45">
        <v>9</v>
      </c>
      <c r="E152" s="45">
        <v>9</v>
      </c>
      <c r="F152" s="45">
        <v>0</v>
      </c>
      <c r="G152" s="45">
        <v>9</v>
      </c>
      <c r="H152" s="45">
        <v>9</v>
      </c>
      <c r="I152" s="45">
        <v>0</v>
      </c>
      <c r="J152" s="45">
        <v>9</v>
      </c>
      <c r="K152" s="45">
        <v>9</v>
      </c>
      <c r="L152" s="45">
        <v>0</v>
      </c>
      <c r="M152" s="45">
        <v>11</v>
      </c>
      <c r="N152" s="45">
        <v>11</v>
      </c>
      <c r="O152" s="45">
        <v>0</v>
      </c>
      <c r="P152" s="45">
        <v>11</v>
      </c>
      <c r="Q152" s="45">
        <v>11</v>
      </c>
      <c r="R152" s="45">
        <v>0</v>
      </c>
      <c r="S152" s="45">
        <v>11</v>
      </c>
      <c r="T152" s="45">
        <v>11</v>
      </c>
      <c r="U152" s="45">
        <v>0</v>
      </c>
      <c r="V152" s="45">
        <v>11</v>
      </c>
      <c r="W152" s="45">
        <v>11</v>
      </c>
      <c r="X152" s="45">
        <v>0</v>
      </c>
      <c r="Y152" s="45">
        <v>11</v>
      </c>
      <c r="Z152" s="45">
        <v>12</v>
      </c>
      <c r="AA152" s="45">
        <v>0</v>
      </c>
      <c r="AB152" s="45">
        <v>11</v>
      </c>
      <c r="AC152" s="20">
        <v>12</v>
      </c>
    </row>
    <row r="153" spans="2:29" x14ac:dyDescent="0.35">
      <c r="B153" s="3">
        <v>150</v>
      </c>
      <c r="C153" s="45">
        <v>2</v>
      </c>
      <c r="D153" s="45">
        <v>2</v>
      </c>
      <c r="E153" s="45">
        <v>2</v>
      </c>
      <c r="F153" s="45">
        <v>2</v>
      </c>
      <c r="G153" s="45">
        <v>2</v>
      </c>
      <c r="H153" s="45">
        <v>2</v>
      </c>
      <c r="I153" s="45">
        <v>2</v>
      </c>
      <c r="J153" s="45">
        <v>2</v>
      </c>
      <c r="K153" s="45">
        <v>2</v>
      </c>
      <c r="L153" s="45">
        <v>8</v>
      </c>
      <c r="M153" s="45">
        <v>8</v>
      </c>
      <c r="N153" s="45">
        <v>8</v>
      </c>
      <c r="O153" s="45">
        <v>8</v>
      </c>
      <c r="P153" s="45">
        <v>8</v>
      </c>
      <c r="Q153" s="45">
        <v>8</v>
      </c>
      <c r="R153" s="45">
        <v>8</v>
      </c>
      <c r="S153" s="45">
        <v>8</v>
      </c>
      <c r="T153" s="45">
        <v>8</v>
      </c>
      <c r="U153" s="45">
        <v>11</v>
      </c>
      <c r="V153" s="45">
        <v>11</v>
      </c>
      <c r="W153" s="45">
        <v>11</v>
      </c>
      <c r="X153" s="45">
        <v>11</v>
      </c>
      <c r="Y153" s="45">
        <v>11</v>
      </c>
      <c r="Z153" s="45">
        <v>11</v>
      </c>
      <c r="AA153" s="45">
        <v>11</v>
      </c>
      <c r="AB153" s="45">
        <v>11</v>
      </c>
      <c r="AC153" s="20">
        <v>11</v>
      </c>
    </row>
    <row r="154" spans="2:29" x14ac:dyDescent="0.35">
      <c r="B154" s="3">
        <v>151</v>
      </c>
      <c r="C154" s="45">
        <v>5</v>
      </c>
      <c r="D154" s="45">
        <v>11</v>
      </c>
      <c r="E154" s="45">
        <v>11</v>
      </c>
      <c r="F154" s="45">
        <v>5</v>
      </c>
      <c r="G154" s="45">
        <v>11</v>
      </c>
      <c r="H154" s="45">
        <v>11</v>
      </c>
      <c r="I154" s="45">
        <v>5</v>
      </c>
      <c r="J154" s="45">
        <v>11</v>
      </c>
      <c r="K154" s="45">
        <v>11</v>
      </c>
      <c r="L154" s="45">
        <v>5</v>
      </c>
      <c r="M154" s="45">
        <v>11</v>
      </c>
      <c r="N154" s="45">
        <v>11</v>
      </c>
      <c r="O154" s="45">
        <v>5</v>
      </c>
      <c r="P154" s="45">
        <v>11</v>
      </c>
      <c r="Q154" s="45">
        <v>12</v>
      </c>
      <c r="R154" s="45">
        <v>5</v>
      </c>
      <c r="S154" s="45">
        <v>11</v>
      </c>
      <c r="T154" s="45">
        <v>12</v>
      </c>
      <c r="U154" s="45">
        <v>5</v>
      </c>
      <c r="V154" s="45">
        <v>11</v>
      </c>
      <c r="W154" s="45">
        <v>11</v>
      </c>
      <c r="X154" s="45">
        <v>5</v>
      </c>
      <c r="Y154" s="45">
        <v>11</v>
      </c>
      <c r="Z154" s="45">
        <v>12</v>
      </c>
      <c r="AA154" s="45">
        <v>5</v>
      </c>
      <c r="AB154" s="45">
        <v>11</v>
      </c>
      <c r="AC154" s="20">
        <v>12</v>
      </c>
    </row>
    <row r="155" spans="2:29" x14ac:dyDescent="0.35">
      <c r="B155" s="3">
        <v>152</v>
      </c>
      <c r="C155" s="45">
        <v>3</v>
      </c>
      <c r="D155" s="45">
        <v>3</v>
      </c>
      <c r="E155" s="45">
        <v>3</v>
      </c>
      <c r="F155" s="45">
        <v>3</v>
      </c>
      <c r="G155" s="45">
        <v>3</v>
      </c>
      <c r="H155" s="45">
        <v>3</v>
      </c>
      <c r="I155" s="45">
        <v>3</v>
      </c>
      <c r="J155" s="45">
        <v>3</v>
      </c>
      <c r="K155" s="45">
        <v>3</v>
      </c>
      <c r="L155" s="45">
        <v>8</v>
      </c>
      <c r="M155" s="45">
        <v>8</v>
      </c>
      <c r="N155" s="45">
        <v>8</v>
      </c>
      <c r="O155" s="45">
        <v>11</v>
      </c>
      <c r="P155" s="45">
        <v>11</v>
      </c>
      <c r="Q155" s="45">
        <v>11</v>
      </c>
      <c r="R155" s="45">
        <v>11</v>
      </c>
      <c r="S155" s="45">
        <v>11</v>
      </c>
      <c r="T155" s="45">
        <v>11</v>
      </c>
      <c r="U155" s="45">
        <v>8</v>
      </c>
      <c r="V155" s="45">
        <v>8</v>
      </c>
      <c r="W155" s="45">
        <v>8</v>
      </c>
      <c r="X155" s="45">
        <v>11</v>
      </c>
      <c r="Y155" s="45">
        <v>11</v>
      </c>
      <c r="Z155" s="45">
        <v>11</v>
      </c>
      <c r="AA155" s="45">
        <v>11</v>
      </c>
      <c r="AB155" s="45">
        <v>12</v>
      </c>
      <c r="AC155" s="20">
        <v>12</v>
      </c>
    </row>
    <row r="156" spans="2:29" x14ac:dyDescent="0.35">
      <c r="B156" s="3">
        <v>153</v>
      </c>
      <c r="C156" s="45">
        <v>0</v>
      </c>
      <c r="D156" s="45">
        <v>0</v>
      </c>
      <c r="E156" s="45">
        <v>0</v>
      </c>
      <c r="F156" s="45">
        <v>2</v>
      </c>
      <c r="G156" s="45">
        <v>2</v>
      </c>
      <c r="H156" s="45">
        <v>2</v>
      </c>
      <c r="I156" s="45">
        <v>4</v>
      </c>
      <c r="J156" s="45">
        <v>4</v>
      </c>
      <c r="K156" s="45">
        <v>4</v>
      </c>
      <c r="L156" s="45">
        <v>0</v>
      </c>
      <c r="M156" s="45">
        <v>0</v>
      </c>
      <c r="N156" s="45">
        <v>0</v>
      </c>
      <c r="O156" s="45">
        <v>2</v>
      </c>
      <c r="P156" s="45">
        <v>2</v>
      </c>
      <c r="Q156" s="45">
        <v>2</v>
      </c>
      <c r="R156" s="45">
        <v>6</v>
      </c>
      <c r="S156" s="45">
        <v>6</v>
      </c>
      <c r="T156" s="45">
        <v>6</v>
      </c>
      <c r="U156" s="45">
        <v>0</v>
      </c>
      <c r="V156" s="45">
        <v>0</v>
      </c>
      <c r="W156" s="45">
        <v>0</v>
      </c>
      <c r="X156" s="45">
        <v>2</v>
      </c>
      <c r="Y156" s="45">
        <v>2</v>
      </c>
      <c r="Z156" s="45">
        <v>2</v>
      </c>
      <c r="AA156" s="45">
        <v>11</v>
      </c>
      <c r="AB156" s="45">
        <v>11</v>
      </c>
      <c r="AC156" s="20">
        <v>11</v>
      </c>
    </row>
    <row r="157" spans="2:29" x14ac:dyDescent="0.35">
      <c r="B157" s="3">
        <v>154</v>
      </c>
      <c r="C157" s="45">
        <v>2</v>
      </c>
      <c r="D157" s="45">
        <v>2</v>
      </c>
      <c r="E157" s="45">
        <v>2</v>
      </c>
      <c r="F157" s="45">
        <v>2</v>
      </c>
      <c r="G157" s="45">
        <v>2</v>
      </c>
      <c r="H157" s="45">
        <v>2</v>
      </c>
      <c r="I157" s="45">
        <v>2</v>
      </c>
      <c r="J157" s="45">
        <v>2</v>
      </c>
      <c r="K157" s="45">
        <v>2</v>
      </c>
      <c r="L157" s="45">
        <v>4</v>
      </c>
      <c r="M157" s="45">
        <v>4</v>
      </c>
      <c r="N157" s="45">
        <v>4</v>
      </c>
      <c r="O157" s="45">
        <v>4</v>
      </c>
      <c r="P157" s="45">
        <v>4</v>
      </c>
      <c r="Q157" s="45">
        <v>4</v>
      </c>
      <c r="R157" s="45">
        <v>4</v>
      </c>
      <c r="S157" s="45">
        <v>4</v>
      </c>
      <c r="T157" s="45">
        <v>4</v>
      </c>
      <c r="U157" s="45">
        <v>10</v>
      </c>
      <c r="V157" s="45">
        <v>10</v>
      </c>
      <c r="W157" s="45">
        <v>10</v>
      </c>
      <c r="X157" s="45">
        <v>10</v>
      </c>
      <c r="Y157" s="45">
        <v>10</v>
      </c>
      <c r="Z157" s="45">
        <v>10</v>
      </c>
      <c r="AA157" s="45">
        <v>10</v>
      </c>
      <c r="AB157" s="45">
        <v>10</v>
      </c>
      <c r="AC157" s="20">
        <v>10</v>
      </c>
    </row>
    <row r="158" spans="2:29" x14ac:dyDescent="0.35">
      <c r="B158" s="3">
        <v>155</v>
      </c>
      <c r="C158" s="45">
        <v>2</v>
      </c>
      <c r="D158" s="45">
        <v>2</v>
      </c>
      <c r="E158" s="45">
        <v>2</v>
      </c>
      <c r="F158" s="45">
        <v>2</v>
      </c>
      <c r="G158" s="45">
        <v>2</v>
      </c>
      <c r="H158" s="45">
        <v>2</v>
      </c>
      <c r="I158" s="45">
        <v>2</v>
      </c>
      <c r="J158" s="45">
        <v>2</v>
      </c>
      <c r="K158" s="45">
        <v>2</v>
      </c>
      <c r="L158" s="45">
        <v>5</v>
      </c>
      <c r="M158" s="45">
        <v>5</v>
      </c>
      <c r="N158" s="45">
        <v>5</v>
      </c>
      <c r="O158" s="45">
        <v>5</v>
      </c>
      <c r="P158" s="45">
        <v>5</v>
      </c>
      <c r="Q158" s="45">
        <v>5</v>
      </c>
      <c r="R158" s="45">
        <v>5</v>
      </c>
      <c r="S158" s="45">
        <v>5</v>
      </c>
      <c r="T158" s="45">
        <v>5</v>
      </c>
      <c r="U158" s="45">
        <v>11</v>
      </c>
      <c r="V158" s="45">
        <v>11</v>
      </c>
      <c r="W158" s="45">
        <v>11</v>
      </c>
      <c r="X158" s="45">
        <v>11</v>
      </c>
      <c r="Y158" s="45">
        <v>11</v>
      </c>
      <c r="Z158" s="45">
        <v>11</v>
      </c>
      <c r="AA158" s="45">
        <v>11</v>
      </c>
      <c r="AB158" s="45">
        <v>11</v>
      </c>
      <c r="AC158" s="20">
        <v>11</v>
      </c>
    </row>
    <row r="159" spans="2:29" x14ac:dyDescent="0.35">
      <c r="B159" s="3">
        <v>156</v>
      </c>
      <c r="C159" s="45">
        <v>0</v>
      </c>
      <c r="D159" s="45">
        <v>0</v>
      </c>
      <c r="E159" s="45">
        <v>0</v>
      </c>
      <c r="F159" s="45">
        <v>0</v>
      </c>
      <c r="G159" s="45">
        <v>0</v>
      </c>
      <c r="H159" s="45">
        <v>0</v>
      </c>
      <c r="I159" s="45">
        <v>0</v>
      </c>
      <c r="J159" s="45">
        <v>0</v>
      </c>
      <c r="K159" s="45">
        <v>0</v>
      </c>
      <c r="L159" s="45">
        <v>7</v>
      </c>
      <c r="M159" s="45">
        <v>7</v>
      </c>
      <c r="N159" s="45">
        <v>7</v>
      </c>
      <c r="O159" s="45">
        <v>11</v>
      </c>
      <c r="P159" s="45">
        <v>11</v>
      </c>
      <c r="Q159" s="45">
        <v>11</v>
      </c>
      <c r="R159" s="45">
        <v>11</v>
      </c>
      <c r="S159" s="45">
        <v>11</v>
      </c>
      <c r="T159" s="45">
        <v>11</v>
      </c>
      <c r="U159" s="45">
        <v>7</v>
      </c>
      <c r="V159" s="45">
        <v>7</v>
      </c>
      <c r="W159" s="45">
        <v>7</v>
      </c>
      <c r="X159" s="45">
        <v>11</v>
      </c>
      <c r="Y159" s="45">
        <v>11</v>
      </c>
      <c r="Z159" s="45">
        <v>11</v>
      </c>
      <c r="AA159" s="45">
        <v>11</v>
      </c>
      <c r="AB159" s="45">
        <v>12</v>
      </c>
      <c r="AC159" s="20">
        <v>12</v>
      </c>
    </row>
    <row r="160" spans="2:29" x14ac:dyDescent="0.35">
      <c r="B160" s="3">
        <v>157</v>
      </c>
      <c r="C160" s="45">
        <v>1</v>
      </c>
      <c r="D160" s="45">
        <v>1</v>
      </c>
      <c r="E160" s="45">
        <v>1</v>
      </c>
      <c r="F160" s="45">
        <v>10</v>
      </c>
      <c r="G160" s="45">
        <v>10</v>
      </c>
      <c r="H160" s="45">
        <v>10</v>
      </c>
      <c r="I160" s="45">
        <v>10</v>
      </c>
      <c r="J160" s="45">
        <v>10</v>
      </c>
      <c r="K160" s="45">
        <v>10</v>
      </c>
      <c r="L160" s="45">
        <v>1</v>
      </c>
      <c r="M160" s="45">
        <v>1</v>
      </c>
      <c r="N160" s="45">
        <v>1</v>
      </c>
      <c r="O160" s="45">
        <v>11</v>
      </c>
      <c r="P160" s="45">
        <v>11</v>
      </c>
      <c r="Q160" s="45">
        <v>11</v>
      </c>
      <c r="R160" s="45">
        <v>11</v>
      </c>
      <c r="S160" s="45">
        <v>11</v>
      </c>
      <c r="T160" s="45">
        <v>11</v>
      </c>
      <c r="U160" s="45">
        <v>1</v>
      </c>
      <c r="V160" s="45">
        <v>1</v>
      </c>
      <c r="W160" s="45">
        <v>1</v>
      </c>
      <c r="X160" s="45">
        <v>11</v>
      </c>
      <c r="Y160" s="45">
        <v>11</v>
      </c>
      <c r="Z160" s="45">
        <v>11</v>
      </c>
      <c r="AA160" s="45">
        <v>11</v>
      </c>
      <c r="AB160" s="45">
        <v>12</v>
      </c>
      <c r="AC160" s="20">
        <v>12</v>
      </c>
    </row>
    <row r="161" spans="2:29" x14ac:dyDescent="0.35">
      <c r="B161" s="3">
        <v>158</v>
      </c>
      <c r="C161" s="45">
        <v>4</v>
      </c>
      <c r="D161" s="45">
        <v>4</v>
      </c>
      <c r="E161" s="45">
        <v>4</v>
      </c>
      <c r="F161" s="45">
        <v>4</v>
      </c>
      <c r="G161" s="45">
        <v>4</v>
      </c>
      <c r="H161" s="45">
        <v>4</v>
      </c>
      <c r="I161" s="45">
        <v>4</v>
      </c>
      <c r="J161" s="45">
        <v>4</v>
      </c>
      <c r="K161" s="45">
        <v>4</v>
      </c>
      <c r="L161" s="45">
        <v>4</v>
      </c>
      <c r="M161" s="45">
        <v>6</v>
      </c>
      <c r="N161" s="45">
        <v>6</v>
      </c>
      <c r="O161" s="45">
        <v>4</v>
      </c>
      <c r="P161" s="45">
        <v>6</v>
      </c>
      <c r="Q161" s="45">
        <v>6</v>
      </c>
      <c r="R161" s="45">
        <v>4</v>
      </c>
      <c r="S161" s="45">
        <v>6</v>
      </c>
      <c r="T161" s="45">
        <v>6</v>
      </c>
      <c r="U161" s="45">
        <v>4</v>
      </c>
      <c r="V161" s="45">
        <v>11</v>
      </c>
      <c r="W161" s="45">
        <v>11</v>
      </c>
      <c r="X161" s="45">
        <v>4</v>
      </c>
      <c r="Y161" s="45">
        <v>11</v>
      </c>
      <c r="Z161" s="45">
        <v>11</v>
      </c>
      <c r="AA161" s="45">
        <v>4</v>
      </c>
      <c r="AB161" s="45">
        <v>11</v>
      </c>
      <c r="AC161" s="20">
        <v>11</v>
      </c>
    </row>
    <row r="162" spans="2:29" x14ac:dyDescent="0.35">
      <c r="B162" s="3">
        <v>159</v>
      </c>
      <c r="C162" s="45">
        <v>0</v>
      </c>
      <c r="D162" s="45">
        <v>0</v>
      </c>
      <c r="E162" s="45">
        <v>0</v>
      </c>
      <c r="F162" s="45">
        <v>0</v>
      </c>
      <c r="G162" s="45">
        <v>0</v>
      </c>
      <c r="H162" s="45">
        <v>0</v>
      </c>
      <c r="I162" s="45">
        <v>0</v>
      </c>
      <c r="J162" s="45">
        <v>0</v>
      </c>
      <c r="K162" s="45">
        <v>0</v>
      </c>
      <c r="L162" s="45">
        <v>1</v>
      </c>
      <c r="M162" s="45">
        <v>1</v>
      </c>
      <c r="N162" s="45">
        <v>1</v>
      </c>
      <c r="O162" s="45">
        <v>1</v>
      </c>
      <c r="P162" s="45">
        <v>1</v>
      </c>
      <c r="Q162" s="45">
        <v>1</v>
      </c>
      <c r="R162" s="45">
        <v>1</v>
      </c>
      <c r="S162" s="45">
        <v>1</v>
      </c>
      <c r="T162" s="45">
        <v>1</v>
      </c>
      <c r="U162" s="45">
        <v>1</v>
      </c>
      <c r="V162" s="45">
        <v>1</v>
      </c>
      <c r="W162" s="45">
        <v>1</v>
      </c>
      <c r="X162" s="45">
        <v>11</v>
      </c>
      <c r="Y162" s="45">
        <v>11</v>
      </c>
      <c r="Z162" s="45">
        <v>11</v>
      </c>
      <c r="AA162" s="45">
        <v>11</v>
      </c>
      <c r="AB162" s="45">
        <v>11</v>
      </c>
      <c r="AC162" s="20">
        <v>11</v>
      </c>
    </row>
    <row r="163" spans="2:29" x14ac:dyDescent="0.35">
      <c r="B163" s="3">
        <v>160</v>
      </c>
      <c r="C163" s="45">
        <v>1</v>
      </c>
      <c r="D163" s="45">
        <v>1</v>
      </c>
      <c r="E163" s="45">
        <v>1</v>
      </c>
      <c r="F163" s="45">
        <v>1</v>
      </c>
      <c r="G163" s="45">
        <v>1</v>
      </c>
      <c r="H163" s="45">
        <v>1</v>
      </c>
      <c r="I163" s="45">
        <v>1</v>
      </c>
      <c r="J163" s="45">
        <v>1</v>
      </c>
      <c r="K163" s="45">
        <v>1</v>
      </c>
      <c r="L163" s="45">
        <v>11</v>
      </c>
      <c r="M163" s="45">
        <v>11</v>
      </c>
      <c r="N163" s="45">
        <v>11</v>
      </c>
      <c r="O163" s="45">
        <v>11</v>
      </c>
      <c r="P163" s="45">
        <v>11</v>
      </c>
      <c r="Q163" s="45">
        <v>11</v>
      </c>
      <c r="R163" s="45">
        <v>11</v>
      </c>
      <c r="S163" s="45">
        <v>11</v>
      </c>
      <c r="T163" s="45">
        <v>11</v>
      </c>
      <c r="U163" s="45">
        <v>11</v>
      </c>
      <c r="V163" s="45">
        <v>11</v>
      </c>
      <c r="W163" s="45">
        <v>11</v>
      </c>
      <c r="X163" s="45">
        <v>11</v>
      </c>
      <c r="Y163" s="45">
        <v>12</v>
      </c>
      <c r="Z163" s="45">
        <v>12</v>
      </c>
      <c r="AA163" s="45">
        <v>11</v>
      </c>
      <c r="AB163" s="45">
        <v>12</v>
      </c>
      <c r="AC163" s="20">
        <v>12</v>
      </c>
    </row>
    <row r="164" spans="2:29" x14ac:dyDescent="0.35">
      <c r="B164" s="3">
        <v>161</v>
      </c>
      <c r="C164" s="45">
        <v>0</v>
      </c>
      <c r="D164" s="45">
        <v>0</v>
      </c>
      <c r="E164" s="45">
        <v>0</v>
      </c>
      <c r="F164" s="45">
        <v>2</v>
      </c>
      <c r="G164" s="45">
        <v>2</v>
      </c>
      <c r="H164" s="45">
        <v>2</v>
      </c>
      <c r="I164" s="45">
        <v>2</v>
      </c>
      <c r="J164" s="45">
        <v>2</v>
      </c>
      <c r="K164" s="45">
        <v>2</v>
      </c>
      <c r="L164" s="45">
        <v>0</v>
      </c>
      <c r="M164" s="45">
        <v>0</v>
      </c>
      <c r="N164" s="45">
        <v>0</v>
      </c>
      <c r="O164" s="45">
        <v>4</v>
      </c>
      <c r="P164" s="45">
        <v>4</v>
      </c>
      <c r="Q164" s="45">
        <v>4</v>
      </c>
      <c r="R164" s="45">
        <v>4</v>
      </c>
      <c r="S164" s="45">
        <v>4</v>
      </c>
      <c r="T164" s="45">
        <v>4</v>
      </c>
      <c r="U164" s="45">
        <v>0</v>
      </c>
      <c r="V164" s="45">
        <v>0</v>
      </c>
      <c r="W164" s="45">
        <v>0</v>
      </c>
      <c r="X164" s="45">
        <v>11</v>
      </c>
      <c r="Y164" s="45">
        <v>11</v>
      </c>
      <c r="Z164" s="45">
        <v>11</v>
      </c>
      <c r="AA164" s="45">
        <v>11</v>
      </c>
      <c r="AB164" s="45">
        <v>11</v>
      </c>
      <c r="AC164" s="20">
        <v>11</v>
      </c>
    </row>
    <row r="165" spans="2:29" x14ac:dyDescent="0.35">
      <c r="B165" s="3">
        <v>162</v>
      </c>
      <c r="C165" s="45">
        <v>3</v>
      </c>
      <c r="D165" s="45">
        <v>11</v>
      </c>
      <c r="E165" s="45">
        <v>11</v>
      </c>
      <c r="F165" s="45">
        <v>3</v>
      </c>
      <c r="G165" s="45">
        <v>11</v>
      </c>
      <c r="H165" s="45">
        <v>11</v>
      </c>
      <c r="I165" s="45">
        <v>3</v>
      </c>
      <c r="J165" s="45">
        <v>11</v>
      </c>
      <c r="K165" s="45">
        <v>11</v>
      </c>
      <c r="L165" s="45">
        <v>3</v>
      </c>
      <c r="M165" s="45">
        <v>11</v>
      </c>
      <c r="N165" s="45">
        <v>11</v>
      </c>
      <c r="O165" s="45">
        <v>3</v>
      </c>
      <c r="P165" s="45">
        <v>11</v>
      </c>
      <c r="Q165" s="45">
        <v>12</v>
      </c>
      <c r="R165" s="45">
        <v>3</v>
      </c>
      <c r="S165" s="45">
        <v>11</v>
      </c>
      <c r="T165" s="45">
        <v>12</v>
      </c>
      <c r="U165" s="45">
        <v>3</v>
      </c>
      <c r="V165" s="45">
        <v>11</v>
      </c>
      <c r="W165" s="45">
        <v>11</v>
      </c>
      <c r="X165" s="45">
        <v>3</v>
      </c>
      <c r="Y165" s="45">
        <v>11</v>
      </c>
      <c r="Z165" s="45">
        <v>12</v>
      </c>
      <c r="AA165" s="45">
        <v>3</v>
      </c>
      <c r="AB165" s="45">
        <v>11</v>
      </c>
      <c r="AC165" s="20">
        <v>12</v>
      </c>
    </row>
    <row r="166" spans="2:29" x14ac:dyDescent="0.35">
      <c r="B166" s="3">
        <v>163</v>
      </c>
      <c r="C166" s="45">
        <v>0</v>
      </c>
      <c r="D166" s="45">
        <v>2</v>
      </c>
      <c r="E166" s="45">
        <v>2</v>
      </c>
      <c r="F166" s="45">
        <v>0</v>
      </c>
      <c r="G166" s="45">
        <v>2</v>
      </c>
      <c r="H166" s="45">
        <v>2</v>
      </c>
      <c r="I166" s="45">
        <v>0</v>
      </c>
      <c r="J166" s="45">
        <v>2</v>
      </c>
      <c r="K166" s="45">
        <v>2</v>
      </c>
      <c r="L166" s="45">
        <v>0</v>
      </c>
      <c r="M166" s="45">
        <v>3</v>
      </c>
      <c r="N166" s="45">
        <v>3</v>
      </c>
      <c r="O166" s="45">
        <v>0</v>
      </c>
      <c r="P166" s="45">
        <v>3</v>
      </c>
      <c r="Q166" s="45">
        <v>3</v>
      </c>
      <c r="R166" s="45">
        <v>0</v>
      </c>
      <c r="S166" s="45">
        <v>3</v>
      </c>
      <c r="T166" s="45">
        <v>3</v>
      </c>
      <c r="U166" s="45">
        <v>0</v>
      </c>
      <c r="V166" s="45">
        <v>6</v>
      </c>
      <c r="W166" s="45">
        <v>6</v>
      </c>
      <c r="X166" s="45">
        <v>0</v>
      </c>
      <c r="Y166" s="45">
        <v>6</v>
      </c>
      <c r="Z166" s="45">
        <v>6</v>
      </c>
      <c r="AA166" s="45">
        <v>0</v>
      </c>
      <c r="AB166" s="45">
        <v>6</v>
      </c>
      <c r="AC166" s="20">
        <v>6</v>
      </c>
    </row>
    <row r="167" spans="2:29" x14ac:dyDescent="0.35">
      <c r="B167" s="3">
        <v>164</v>
      </c>
      <c r="C167" s="45">
        <v>1</v>
      </c>
      <c r="D167" s="45">
        <v>1</v>
      </c>
      <c r="E167" s="45">
        <v>1</v>
      </c>
      <c r="F167" s="45">
        <v>1</v>
      </c>
      <c r="G167" s="45">
        <v>1</v>
      </c>
      <c r="H167" s="45">
        <v>1</v>
      </c>
      <c r="I167" s="45">
        <v>1</v>
      </c>
      <c r="J167" s="45">
        <v>1</v>
      </c>
      <c r="K167" s="45">
        <v>1</v>
      </c>
      <c r="L167" s="45">
        <v>1</v>
      </c>
      <c r="M167" s="45">
        <v>1</v>
      </c>
      <c r="N167" s="45">
        <v>1</v>
      </c>
      <c r="O167" s="45">
        <v>2</v>
      </c>
      <c r="P167" s="45">
        <v>2</v>
      </c>
      <c r="Q167" s="45">
        <v>2</v>
      </c>
      <c r="R167" s="45">
        <v>2</v>
      </c>
      <c r="S167" s="45">
        <v>2</v>
      </c>
      <c r="T167" s="45">
        <v>2</v>
      </c>
      <c r="U167" s="45">
        <v>1</v>
      </c>
      <c r="V167" s="45">
        <v>1</v>
      </c>
      <c r="W167" s="45">
        <v>1</v>
      </c>
      <c r="X167" s="45">
        <v>4</v>
      </c>
      <c r="Y167" s="45">
        <v>4</v>
      </c>
      <c r="Z167" s="45">
        <v>4</v>
      </c>
      <c r="AA167" s="45">
        <v>6</v>
      </c>
      <c r="AB167" s="45">
        <v>6</v>
      </c>
      <c r="AC167" s="20">
        <v>6</v>
      </c>
    </row>
    <row r="168" spans="2:29" x14ac:dyDescent="0.35">
      <c r="B168" s="3">
        <v>165</v>
      </c>
      <c r="C168" s="45">
        <v>11</v>
      </c>
      <c r="D168" s="45">
        <v>11</v>
      </c>
      <c r="E168" s="45">
        <v>11</v>
      </c>
      <c r="F168" s="45">
        <v>11</v>
      </c>
      <c r="G168" s="45">
        <v>11</v>
      </c>
      <c r="H168" s="45">
        <v>11</v>
      </c>
      <c r="I168" s="45">
        <v>11</v>
      </c>
      <c r="J168" s="45">
        <v>11</v>
      </c>
      <c r="K168" s="45">
        <v>11</v>
      </c>
      <c r="L168" s="45">
        <v>11</v>
      </c>
      <c r="M168" s="45">
        <v>11</v>
      </c>
      <c r="N168" s="45">
        <v>11</v>
      </c>
      <c r="O168" s="45">
        <v>11</v>
      </c>
      <c r="P168" s="45">
        <v>12</v>
      </c>
      <c r="Q168" s="45">
        <v>12</v>
      </c>
      <c r="R168" s="45">
        <v>11</v>
      </c>
      <c r="S168" s="45">
        <v>12</v>
      </c>
      <c r="T168" s="45">
        <v>12</v>
      </c>
      <c r="U168" s="45">
        <v>11</v>
      </c>
      <c r="V168" s="45">
        <v>11</v>
      </c>
      <c r="W168" s="45">
        <v>11</v>
      </c>
      <c r="X168" s="45">
        <v>11</v>
      </c>
      <c r="Y168" s="45">
        <v>12</v>
      </c>
      <c r="Z168" s="45">
        <v>12</v>
      </c>
      <c r="AA168" s="45">
        <v>11</v>
      </c>
      <c r="AB168" s="45">
        <v>12</v>
      </c>
      <c r="AC168" s="20">
        <v>13</v>
      </c>
    </row>
    <row r="169" spans="2:29" x14ac:dyDescent="0.35">
      <c r="B169" s="3">
        <v>166</v>
      </c>
      <c r="C169" s="45">
        <v>6</v>
      </c>
      <c r="D169" s="45">
        <v>7</v>
      </c>
      <c r="E169" s="45">
        <v>7</v>
      </c>
      <c r="F169" s="45">
        <v>6</v>
      </c>
      <c r="G169" s="45">
        <v>7</v>
      </c>
      <c r="H169" s="45">
        <v>7</v>
      </c>
      <c r="I169" s="45">
        <v>6</v>
      </c>
      <c r="J169" s="45">
        <v>7</v>
      </c>
      <c r="K169" s="45">
        <v>7</v>
      </c>
      <c r="L169" s="45">
        <v>6</v>
      </c>
      <c r="M169" s="45">
        <v>11</v>
      </c>
      <c r="N169" s="45">
        <v>11</v>
      </c>
      <c r="O169" s="45">
        <v>6</v>
      </c>
      <c r="P169" s="45">
        <v>11</v>
      </c>
      <c r="Q169" s="45">
        <v>11</v>
      </c>
      <c r="R169" s="45">
        <v>6</v>
      </c>
      <c r="S169" s="45">
        <v>11</v>
      </c>
      <c r="T169" s="45">
        <v>11</v>
      </c>
      <c r="U169" s="45">
        <v>6</v>
      </c>
      <c r="V169" s="45">
        <v>11</v>
      </c>
      <c r="W169" s="45">
        <v>11</v>
      </c>
      <c r="X169" s="45">
        <v>6</v>
      </c>
      <c r="Y169" s="45">
        <v>11</v>
      </c>
      <c r="Z169" s="45">
        <v>12</v>
      </c>
      <c r="AA169" s="45">
        <v>6</v>
      </c>
      <c r="AB169" s="45">
        <v>11</v>
      </c>
      <c r="AC169" s="20">
        <v>12</v>
      </c>
    </row>
    <row r="170" spans="2:29" x14ac:dyDescent="0.35">
      <c r="B170" s="3">
        <v>167</v>
      </c>
      <c r="C170" s="45">
        <v>1</v>
      </c>
      <c r="D170" s="45">
        <v>1</v>
      </c>
      <c r="E170" s="45">
        <v>1</v>
      </c>
      <c r="F170" s="45">
        <v>1</v>
      </c>
      <c r="G170" s="45">
        <v>1</v>
      </c>
      <c r="H170" s="45">
        <v>1</v>
      </c>
      <c r="I170" s="45">
        <v>1</v>
      </c>
      <c r="J170" s="45">
        <v>1</v>
      </c>
      <c r="K170" s="45">
        <v>1</v>
      </c>
      <c r="L170" s="45">
        <v>8</v>
      </c>
      <c r="M170" s="45">
        <v>8</v>
      </c>
      <c r="N170" s="45">
        <v>8</v>
      </c>
      <c r="O170" s="45">
        <v>10</v>
      </c>
      <c r="P170" s="45">
        <v>10</v>
      </c>
      <c r="Q170" s="45">
        <v>10</v>
      </c>
      <c r="R170" s="45">
        <v>10</v>
      </c>
      <c r="S170" s="45">
        <v>10</v>
      </c>
      <c r="T170" s="45">
        <v>10</v>
      </c>
      <c r="U170" s="45">
        <v>8</v>
      </c>
      <c r="V170" s="45">
        <v>8</v>
      </c>
      <c r="W170" s="45">
        <v>8</v>
      </c>
      <c r="X170" s="45">
        <v>10</v>
      </c>
      <c r="Y170" s="45">
        <v>10</v>
      </c>
      <c r="Z170" s="45">
        <v>10</v>
      </c>
      <c r="AA170" s="45">
        <v>11</v>
      </c>
      <c r="AB170" s="45">
        <v>11</v>
      </c>
      <c r="AC170" s="20">
        <v>11</v>
      </c>
    </row>
    <row r="171" spans="2:29" x14ac:dyDescent="0.35">
      <c r="B171" s="3">
        <v>168</v>
      </c>
      <c r="C171" s="45">
        <v>3</v>
      </c>
      <c r="D171" s="45">
        <v>3</v>
      </c>
      <c r="E171" s="45">
        <v>3</v>
      </c>
      <c r="F171" s="45">
        <v>3</v>
      </c>
      <c r="G171" s="45">
        <v>3</v>
      </c>
      <c r="H171" s="45">
        <v>3</v>
      </c>
      <c r="I171" s="45">
        <v>3</v>
      </c>
      <c r="J171" s="45">
        <v>3</v>
      </c>
      <c r="K171" s="45">
        <v>3</v>
      </c>
      <c r="L171" s="45">
        <v>3</v>
      </c>
      <c r="M171" s="45">
        <v>8</v>
      </c>
      <c r="N171" s="45">
        <v>8</v>
      </c>
      <c r="O171" s="45">
        <v>3</v>
      </c>
      <c r="P171" s="45">
        <v>8</v>
      </c>
      <c r="Q171" s="45">
        <v>8</v>
      </c>
      <c r="R171" s="45">
        <v>3</v>
      </c>
      <c r="S171" s="45">
        <v>8</v>
      </c>
      <c r="T171" s="45">
        <v>8</v>
      </c>
      <c r="U171" s="45">
        <v>3</v>
      </c>
      <c r="V171" s="45">
        <v>11</v>
      </c>
      <c r="W171" s="45">
        <v>11</v>
      </c>
      <c r="X171" s="45">
        <v>3</v>
      </c>
      <c r="Y171" s="45">
        <v>11</v>
      </c>
      <c r="Z171" s="45">
        <v>11</v>
      </c>
      <c r="AA171" s="45">
        <v>3</v>
      </c>
      <c r="AB171" s="45">
        <v>11</v>
      </c>
      <c r="AC171" s="20">
        <v>11</v>
      </c>
    </row>
    <row r="172" spans="2:29" x14ac:dyDescent="0.35">
      <c r="B172" s="3">
        <v>169</v>
      </c>
      <c r="C172" s="45">
        <v>2</v>
      </c>
      <c r="D172" s="45">
        <v>2</v>
      </c>
      <c r="E172" s="45">
        <v>2</v>
      </c>
      <c r="F172" s="45">
        <v>2</v>
      </c>
      <c r="G172" s="45">
        <v>2</v>
      </c>
      <c r="H172" s="45">
        <v>2</v>
      </c>
      <c r="I172" s="45">
        <v>2</v>
      </c>
      <c r="J172" s="45">
        <v>2</v>
      </c>
      <c r="K172" s="45">
        <v>2</v>
      </c>
      <c r="L172" s="45">
        <v>4</v>
      </c>
      <c r="M172" s="45">
        <v>11</v>
      </c>
      <c r="N172" s="45">
        <v>11</v>
      </c>
      <c r="O172" s="45">
        <v>4</v>
      </c>
      <c r="P172" s="45">
        <v>11</v>
      </c>
      <c r="Q172" s="45">
        <v>11</v>
      </c>
      <c r="R172" s="45">
        <v>4</v>
      </c>
      <c r="S172" s="45">
        <v>11</v>
      </c>
      <c r="T172" s="45">
        <v>11</v>
      </c>
      <c r="U172" s="45">
        <v>4</v>
      </c>
      <c r="V172" s="45">
        <v>11</v>
      </c>
      <c r="W172" s="45">
        <v>11</v>
      </c>
      <c r="X172" s="45">
        <v>4</v>
      </c>
      <c r="Y172" s="45">
        <v>11</v>
      </c>
      <c r="Z172" s="45">
        <v>12</v>
      </c>
      <c r="AA172" s="45">
        <v>4</v>
      </c>
      <c r="AB172" s="45">
        <v>11</v>
      </c>
      <c r="AC172" s="20">
        <v>12</v>
      </c>
    </row>
    <row r="173" spans="2:29" x14ac:dyDescent="0.35">
      <c r="B173" s="3">
        <v>170</v>
      </c>
      <c r="C173" s="45">
        <v>3</v>
      </c>
      <c r="D173" s="45">
        <v>3</v>
      </c>
      <c r="E173" s="45">
        <v>3</v>
      </c>
      <c r="F173" s="45">
        <v>4</v>
      </c>
      <c r="G173" s="45">
        <v>8</v>
      </c>
      <c r="H173" s="45">
        <v>11</v>
      </c>
      <c r="I173" s="45">
        <v>4</v>
      </c>
      <c r="J173" s="45">
        <v>8</v>
      </c>
      <c r="K173" s="45">
        <v>11</v>
      </c>
      <c r="L173" s="45">
        <v>3</v>
      </c>
      <c r="M173" s="45">
        <v>3</v>
      </c>
      <c r="N173" s="45">
        <v>3</v>
      </c>
      <c r="O173" s="45">
        <v>4</v>
      </c>
      <c r="P173" s="45">
        <v>8</v>
      </c>
      <c r="Q173" s="45">
        <v>11</v>
      </c>
      <c r="R173" s="45">
        <v>4</v>
      </c>
      <c r="S173" s="45">
        <v>8</v>
      </c>
      <c r="T173" s="45">
        <v>11</v>
      </c>
      <c r="U173" s="45">
        <v>3</v>
      </c>
      <c r="V173" s="45">
        <v>3</v>
      </c>
      <c r="W173" s="45">
        <v>3</v>
      </c>
      <c r="X173" s="45">
        <v>4</v>
      </c>
      <c r="Y173" s="45">
        <v>8</v>
      </c>
      <c r="Z173" s="45">
        <v>11</v>
      </c>
      <c r="AA173" s="45">
        <v>4</v>
      </c>
      <c r="AB173" s="45">
        <v>8</v>
      </c>
      <c r="AC173" s="20">
        <v>11</v>
      </c>
    </row>
    <row r="174" spans="2:29" x14ac:dyDescent="0.35">
      <c r="B174" s="3">
        <v>171</v>
      </c>
      <c r="C174" s="45">
        <v>2</v>
      </c>
      <c r="D174" s="45">
        <v>2</v>
      </c>
      <c r="E174" s="45">
        <v>2</v>
      </c>
      <c r="F174" s="45">
        <v>3</v>
      </c>
      <c r="G174" s="45">
        <v>3</v>
      </c>
      <c r="H174" s="45">
        <v>3</v>
      </c>
      <c r="I174" s="45">
        <v>3</v>
      </c>
      <c r="J174" s="45">
        <v>3</v>
      </c>
      <c r="K174" s="45">
        <v>3</v>
      </c>
      <c r="L174" s="45">
        <v>2</v>
      </c>
      <c r="M174" s="45">
        <v>2</v>
      </c>
      <c r="N174" s="45">
        <v>2</v>
      </c>
      <c r="O174" s="45">
        <v>6</v>
      </c>
      <c r="P174" s="45">
        <v>6</v>
      </c>
      <c r="Q174" s="45">
        <v>6</v>
      </c>
      <c r="R174" s="45">
        <v>6</v>
      </c>
      <c r="S174" s="45">
        <v>6</v>
      </c>
      <c r="T174" s="45">
        <v>6</v>
      </c>
      <c r="U174" s="45">
        <v>2</v>
      </c>
      <c r="V174" s="45">
        <v>2</v>
      </c>
      <c r="W174" s="45">
        <v>2</v>
      </c>
      <c r="X174" s="45">
        <v>10</v>
      </c>
      <c r="Y174" s="45">
        <v>10</v>
      </c>
      <c r="Z174" s="45">
        <v>10</v>
      </c>
      <c r="AA174" s="45">
        <v>10</v>
      </c>
      <c r="AB174" s="45">
        <v>10</v>
      </c>
      <c r="AC174" s="20">
        <v>10</v>
      </c>
    </row>
    <row r="175" spans="2:29" x14ac:dyDescent="0.35">
      <c r="B175" s="3">
        <v>172</v>
      </c>
      <c r="C175" s="45">
        <v>0</v>
      </c>
      <c r="D175" s="45">
        <v>0</v>
      </c>
      <c r="E175" s="45">
        <v>0</v>
      </c>
      <c r="F175" s="45">
        <v>0</v>
      </c>
      <c r="G175" s="45">
        <v>0</v>
      </c>
      <c r="H175" s="45">
        <v>0</v>
      </c>
      <c r="I175" s="45">
        <v>0</v>
      </c>
      <c r="J175" s="45">
        <v>0</v>
      </c>
      <c r="K175" s="45">
        <v>0</v>
      </c>
      <c r="L175" s="45">
        <v>3</v>
      </c>
      <c r="M175" s="45">
        <v>3</v>
      </c>
      <c r="N175" s="45">
        <v>3</v>
      </c>
      <c r="O175" s="45">
        <v>3</v>
      </c>
      <c r="P175" s="45">
        <v>3</v>
      </c>
      <c r="Q175" s="45">
        <v>3</v>
      </c>
      <c r="R175" s="45">
        <v>3</v>
      </c>
      <c r="S175" s="45">
        <v>3</v>
      </c>
      <c r="T175" s="45">
        <v>3</v>
      </c>
      <c r="U175" s="45">
        <v>7</v>
      </c>
      <c r="V175" s="45">
        <v>8</v>
      </c>
      <c r="W175" s="45">
        <v>11</v>
      </c>
      <c r="X175" s="45">
        <v>7</v>
      </c>
      <c r="Y175" s="45">
        <v>8</v>
      </c>
      <c r="Z175" s="45">
        <v>11</v>
      </c>
      <c r="AA175" s="45">
        <v>7</v>
      </c>
      <c r="AB175" s="45">
        <v>8</v>
      </c>
      <c r="AC175" s="20">
        <v>11</v>
      </c>
    </row>
    <row r="176" spans="2:29" x14ac:dyDescent="0.35">
      <c r="B176" s="3">
        <v>173</v>
      </c>
      <c r="C176" s="45">
        <v>2</v>
      </c>
      <c r="D176" s="45">
        <v>2</v>
      </c>
      <c r="E176" s="45">
        <v>2</v>
      </c>
      <c r="F176" s="45">
        <v>3</v>
      </c>
      <c r="G176" s="45">
        <v>3</v>
      </c>
      <c r="H176" s="45">
        <v>3</v>
      </c>
      <c r="I176" s="45">
        <v>3</v>
      </c>
      <c r="J176" s="45">
        <v>3</v>
      </c>
      <c r="K176" s="45">
        <v>3</v>
      </c>
      <c r="L176" s="45">
        <v>2</v>
      </c>
      <c r="M176" s="45">
        <v>2</v>
      </c>
      <c r="N176" s="45">
        <v>2</v>
      </c>
      <c r="O176" s="45">
        <v>4</v>
      </c>
      <c r="P176" s="45">
        <v>5</v>
      </c>
      <c r="Q176" s="45">
        <v>8</v>
      </c>
      <c r="R176" s="45">
        <v>4</v>
      </c>
      <c r="S176" s="45">
        <v>5</v>
      </c>
      <c r="T176" s="45">
        <v>10</v>
      </c>
      <c r="U176" s="45">
        <v>2</v>
      </c>
      <c r="V176" s="45">
        <v>2</v>
      </c>
      <c r="W176" s="45">
        <v>2</v>
      </c>
      <c r="X176" s="45">
        <v>4</v>
      </c>
      <c r="Y176" s="45">
        <v>5</v>
      </c>
      <c r="Z176" s="45">
        <v>8</v>
      </c>
      <c r="AA176" s="45">
        <v>4</v>
      </c>
      <c r="AB176" s="45">
        <v>5</v>
      </c>
      <c r="AC176" s="20">
        <v>10</v>
      </c>
    </row>
    <row r="177" spans="2:29" x14ac:dyDescent="0.35">
      <c r="B177" s="3">
        <v>174</v>
      </c>
      <c r="C177" s="45">
        <v>5</v>
      </c>
      <c r="D177" s="45">
        <v>5</v>
      </c>
      <c r="E177" s="45">
        <v>5</v>
      </c>
      <c r="F177" s="45">
        <v>5</v>
      </c>
      <c r="G177" s="45">
        <v>5</v>
      </c>
      <c r="H177" s="45">
        <v>5</v>
      </c>
      <c r="I177" s="45">
        <v>5</v>
      </c>
      <c r="J177" s="45">
        <v>5</v>
      </c>
      <c r="K177" s="45">
        <v>5</v>
      </c>
      <c r="L177" s="45">
        <v>6</v>
      </c>
      <c r="M177" s="45">
        <v>6</v>
      </c>
      <c r="N177" s="45">
        <v>6</v>
      </c>
      <c r="O177" s="45">
        <v>6</v>
      </c>
      <c r="P177" s="45">
        <v>6</v>
      </c>
      <c r="Q177" s="45">
        <v>6</v>
      </c>
      <c r="R177" s="45">
        <v>6</v>
      </c>
      <c r="S177" s="45">
        <v>6</v>
      </c>
      <c r="T177" s="45">
        <v>6</v>
      </c>
      <c r="U177" s="45">
        <v>9</v>
      </c>
      <c r="V177" s="45">
        <v>9</v>
      </c>
      <c r="W177" s="45">
        <v>9</v>
      </c>
      <c r="X177" s="45">
        <v>9</v>
      </c>
      <c r="Y177" s="45">
        <v>9</v>
      </c>
      <c r="Z177" s="45">
        <v>9</v>
      </c>
      <c r="AA177" s="45">
        <v>9</v>
      </c>
      <c r="AB177" s="45">
        <v>9</v>
      </c>
      <c r="AC177" s="20">
        <v>9</v>
      </c>
    </row>
    <row r="178" spans="2:29" x14ac:dyDescent="0.35">
      <c r="B178" s="3">
        <v>175</v>
      </c>
      <c r="C178" s="45">
        <v>0</v>
      </c>
      <c r="D178" s="45">
        <v>0</v>
      </c>
      <c r="E178" s="45">
        <v>0</v>
      </c>
      <c r="F178" s="45">
        <v>3</v>
      </c>
      <c r="G178" s="45">
        <v>3</v>
      </c>
      <c r="H178" s="45">
        <v>3</v>
      </c>
      <c r="I178" s="45">
        <v>3</v>
      </c>
      <c r="J178" s="45">
        <v>3</v>
      </c>
      <c r="K178" s="45">
        <v>3</v>
      </c>
      <c r="L178" s="45">
        <v>0</v>
      </c>
      <c r="M178" s="45">
        <v>0</v>
      </c>
      <c r="N178" s="45">
        <v>0</v>
      </c>
      <c r="O178" s="45">
        <v>3</v>
      </c>
      <c r="P178" s="45">
        <v>3</v>
      </c>
      <c r="Q178" s="45">
        <v>3</v>
      </c>
      <c r="R178" s="45">
        <v>5</v>
      </c>
      <c r="S178" s="45">
        <v>5</v>
      </c>
      <c r="T178" s="45">
        <v>5</v>
      </c>
      <c r="U178" s="45">
        <v>0</v>
      </c>
      <c r="V178" s="45">
        <v>0</v>
      </c>
      <c r="W178" s="45">
        <v>0</v>
      </c>
      <c r="X178" s="45">
        <v>3</v>
      </c>
      <c r="Y178" s="45">
        <v>3</v>
      </c>
      <c r="Z178" s="45">
        <v>3</v>
      </c>
      <c r="AA178" s="45">
        <v>7</v>
      </c>
      <c r="AB178" s="45">
        <v>7</v>
      </c>
      <c r="AC178" s="20">
        <v>7</v>
      </c>
    </row>
    <row r="179" spans="2:29" x14ac:dyDescent="0.35">
      <c r="B179" s="3">
        <v>176</v>
      </c>
      <c r="C179" s="45">
        <v>3</v>
      </c>
      <c r="D179" s="45">
        <v>3</v>
      </c>
      <c r="E179" s="45">
        <v>3</v>
      </c>
      <c r="F179" s="45">
        <v>10</v>
      </c>
      <c r="G179" s="45">
        <v>10</v>
      </c>
      <c r="H179" s="45">
        <v>10</v>
      </c>
      <c r="I179" s="45">
        <v>10</v>
      </c>
      <c r="J179" s="45">
        <v>11</v>
      </c>
      <c r="K179" s="45">
        <v>11</v>
      </c>
      <c r="L179" s="45">
        <v>3</v>
      </c>
      <c r="M179" s="45">
        <v>3</v>
      </c>
      <c r="N179" s="45">
        <v>3</v>
      </c>
      <c r="O179" s="45">
        <v>10</v>
      </c>
      <c r="P179" s="45">
        <v>10</v>
      </c>
      <c r="Q179" s="45">
        <v>10</v>
      </c>
      <c r="R179" s="45">
        <v>10</v>
      </c>
      <c r="S179" s="45">
        <v>11</v>
      </c>
      <c r="T179" s="45">
        <v>11</v>
      </c>
      <c r="U179" s="45">
        <v>3</v>
      </c>
      <c r="V179" s="45">
        <v>3</v>
      </c>
      <c r="W179" s="45">
        <v>3</v>
      </c>
      <c r="X179" s="45">
        <v>10</v>
      </c>
      <c r="Y179" s="45">
        <v>10</v>
      </c>
      <c r="Z179" s="45">
        <v>10</v>
      </c>
      <c r="AA179" s="45">
        <v>10</v>
      </c>
      <c r="AB179" s="45">
        <v>11</v>
      </c>
      <c r="AC179" s="20">
        <v>11</v>
      </c>
    </row>
    <row r="180" spans="2:29" x14ac:dyDescent="0.35">
      <c r="B180" s="3">
        <v>177</v>
      </c>
      <c r="C180" s="45">
        <v>1</v>
      </c>
      <c r="D180" s="45">
        <v>1</v>
      </c>
      <c r="E180" s="45">
        <v>1</v>
      </c>
      <c r="F180" s="45">
        <v>3</v>
      </c>
      <c r="G180" s="45">
        <v>3</v>
      </c>
      <c r="H180" s="45">
        <v>3</v>
      </c>
      <c r="I180" s="45">
        <v>7</v>
      </c>
      <c r="J180" s="45">
        <v>7</v>
      </c>
      <c r="K180" s="45">
        <v>7</v>
      </c>
      <c r="L180" s="45">
        <v>1</v>
      </c>
      <c r="M180" s="45">
        <v>1</v>
      </c>
      <c r="N180" s="45">
        <v>1</v>
      </c>
      <c r="O180" s="45">
        <v>3</v>
      </c>
      <c r="P180" s="45">
        <v>3</v>
      </c>
      <c r="Q180" s="45">
        <v>3</v>
      </c>
      <c r="R180" s="45">
        <v>7</v>
      </c>
      <c r="S180" s="45">
        <v>7</v>
      </c>
      <c r="T180" s="45">
        <v>7</v>
      </c>
      <c r="U180" s="45">
        <v>1</v>
      </c>
      <c r="V180" s="45">
        <v>1</v>
      </c>
      <c r="W180" s="45">
        <v>1</v>
      </c>
      <c r="X180" s="45">
        <v>3</v>
      </c>
      <c r="Y180" s="45">
        <v>3</v>
      </c>
      <c r="Z180" s="45">
        <v>3</v>
      </c>
      <c r="AA180" s="45">
        <v>7</v>
      </c>
      <c r="AB180" s="45">
        <v>7</v>
      </c>
      <c r="AC180" s="20">
        <v>7</v>
      </c>
    </row>
    <row r="181" spans="2:29" x14ac:dyDescent="0.35">
      <c r="B181" s="3">
        <v>178</v>
      </c>
      <c r="C181" s="45">
        <v>1</v>
      </c>
      <c r="D181" s="45">
        <v>1</v>
      </c>
      <c r="E181" s="45">
        <v>1</v>
      </c>
      <c r="F181" s="45">
        <v>1</v>
      </c>
      <c r="G181" s="45">
        <v>1</v>
      </c>
      <c r="H181" s="45">
        <v>1</v>
      </c>
      <c r="I181" s="45">
        <v>1</v>
      </c>
      <c r="J181" s="45">
        <v>1</v>
      </c>
      <c r="K181" s="45">
        <v>1</v>
      </c>
      <c r="L181" s="45">
        <v>1</v>
      </c>
      <c r="M181" s="45">
        <v>1</v>
      </c>
      <c r="N181" s="45">
        <v>1</v>
      </c>
      <c r="O181" s="45">
        <v>2</v>
      </c>
      <c r="P181" s="45">
        <v>2</v>
      </c>
      <c r="Q181" s="45">
        <v>2</v>
      </c>
      <c r="R181" s="45">
        <v>3</v>
      </c>
      <c r="S181" s="45">
        <v>3</v>
      </c>
      <c r="T181" s="45">
        <v>3</v>
      </c>
      <c r="U181" s="45">
        <v>1</v>
      </c>
      <c r="V181" s="45">
        <v>1</v>
      </c>
      <c r="W181" s="45">
        <v>1</v>
      </c>
      <c r="X181" s="45">
        <v>2</v>
      </c>
      <c r="Y181" s="45">
        <v>2</v>
      </c>
      <c r="Z181" s="45">
        <v>2</v>
      </c>
      <c r="AA181" s="45">
        <v>8</v>
      </c>
      <c r="AB181" s="45">
        <v>8</v>
      </c>
      <c r="AC181" s="20">
        <v>8</v>
      </c>
    </row>
    <row r="182" spans="2:29" x14ac:dyDescent="0.35">
      <c r="B182" s="3">
        <v>179</v>
      </c>
      <c r="C182" s="45">
        <v>0</v>
      </c>
      <c r="D182" s="45">
        <v>0</v>
      </c>
      <c r="E182" s="45">
        <v>0</v>
      </c>
      <c r="F182" s="45">
        <v>1</v>
      </c>
      <c r="G182" s="45">
        <v>1</v>
      </c>
      <c r="H182" s="45">
        <v>1</v>
      </c>
      <c r="I182" s="45">
        <v>1</v>
      </c>
      <c r="J182" s="45">
        <v>1</v>
      </c>
      <c r="K182" s="45">
        <v>1</v>
      </c>
      <c r="L182" s="45">
        <v>0</v>
      </c>
      <c r="M182" s="45">
        <v>0</v>
      </c>
      <c r="N182" s="45">
        <v>0</v>
      </c>
      <c r="O182" s="45">
        <v>4</v>
      </c>
      <c r="P182" s="45">
        <v>5</v>
      </c>
      <c r="Q182" s="45">
        <v>5</v>
      </c>
      <c r="R182" s="45">
        <v>4</v>
      </c>
      <c r="S182" s="45">
        <v>5</v>
      </c>
      <c r="T182" s="45">
        <v>5</v>
      </c>
      <c r="U182" s="45">
        <v>0</v>
      </c>
      <c r="V182" s="45">
        <v>0</v>
      </c>
      <c r="W182" s="45">
        <v>0</v>
      </c>
      <c r="X182" s="45">
        <v>4</v>
      </c>
      <c r="Y182" s="45">
        <v>7</v>
      </c>
      <c r="Z182" s="45">
        <v>7</v>
      </c>
      <c r="AA182" s="45">
        <v>4</v>
      </c>
      <c r="AB182" s="45">
        <v>7</v>
      </c>
      <c r="AC182" s="20">
        <v>7</v>
      </c>
    </row>
    <row r="183" spans="2:29" x14ac:dyDescent="0.35">
      <c r="B183" s="3">
        <v>180</v>
      </c>
      <c r="C183" s="45">
        <v>5</v>
      </c>
      <c r="D183" s="45">
        <v>5</v>
      </c>
      <c r="E183" s="45">
        <v>5</v>
      </c>
      <c r="F183" s="45">
        <v>8</v>
      </c>
      <c r="G183" s="45">
        <v>11</v>
      </c>
      <c r="H183" s="45">
        <v>11</v>
      </c>
      <c r="I183" s="45">
        <v>8</v>
      </c>
      <c r="J183" s="45">
        <v>11</v>
      </c>
      <c r="K183" s="45">
        <v>11</v>
      </c>
      <c r="L183" s="45">
        <v>5</v>
      </c>
      <c r="M183" s="45">
        <v>5</v>
      </c>
      <c r="N183" s="45">
        <v>5</v>
      </c>
      <c r="O183" s="45">
        <v>8</v>
      </c>
      <c r="P183" s="45">
        <v>11</v>
      </c>
      <c r="Q183" s="45">
        <v>11</v>
      </c>
      <c r="R183" s="45">
        <v>8</v>
      </c>
      <c r="S183" s="45">
        <v>11</v>
      </c>
      <c r="T183" s="45">
        <v>12</v>
      </c>
      <c r="U183" s="45">
        <v>5</v>
      </c>
      <c r="V183" s="45">
        <v>5</v>
      </c>
      <c r="W183" s="45">
        <v>5</v>
      </c>
      <c r="X183" s="45">
        <v>8</v>
      </c>
      <c r="Y183" s="45">
        <v>11</v>
      </c>
      <c r="Z183" s="45">
        <v>11</v>
      </c>
      <c r="AA183" s="45">
        <v>8</v>
      </c>
      <c r="AB183" s="45">
        <v>11</v>
      </c>
      <c r="AC183" s="20">
        <v>12</v>
      </c>
    </row>
    <row r="184" spans="2:29" x14ac:dyDescent="0.35">
      <c r="B184" s="3">
        <v>181</v>
      </c>
      <c r="C184" s="45">
        <v>2</v>
      </c>
      <c r="D184" s="45">
        <v>2</v>
      </c>
      <c r="E184" s="45">
        <v>2</v>
      </c>
      <c r="F184" s="45">
        <v>2</v>
      </c>
      <c r="G184" s="45">
        <v>2</v>
      </c>
      <c r="H184" s="45">
        <v>2</v>
      </c>
      <c r="I184" s="45">
        <v>2</v>
      </c>
      <c r="J184" s="45">
        <v>2</v>
      </c>
      <c r="K184" s="45">
        <v>2</v>
      </c>
      <c r="L184" s="45">
        <v>3</v>
      </c>
      <c r="M184" s="45">
        <v>3</v>
      </c>
      <c r="N184" s="45">
        <v>3</v>
      </c>
      <c r="O184" s="45">
        <v>9</v>
      </c>
      <c r="P184" s="45">
        <v>9</v>
      </c>
      <c r="Q184" s="45">
        <v>9</v>
      </c>
      <c r="R184" s="45">
        <v>11</v>
      </c>
      <c r="S184" s="45">
        <v>11</v>
      </c>
      <c r="T184" s="45">
        <v>11</v>
      </c>
      <c r="U184" s="45">
        <v>3</v>
      </c>
      <c r="V184" s="45">
        <v>3</v>
      </c>
      <c r="W184" s="45">
        <v>3</v>
      </c>
      <c r="X184" s="45">
        <v>9</v>
      </c>
      <c r="Y184" s="45">
        <v>9</v>
      </c>
      <c r="Z184" s="45">
        <v>9</v>
      </c>
      <c r="AA184" s="45">
        <v>11</v>
      </c>
      <c r="AB184" s="45">
        <v>11</v>
      </c>
      <c r="AC184" s="20">
        <v>11</v>
      </c>
    </row>
    <row r="185" spans="2:29" x14ac:dyDescent="0.35">
      <c r="B185" s="3">
        <v>182</v>
      </c>
      <c r="C185" s="45">
        <v>0</v>
      </c>
      <c r="D185" s="45">
        <v>0</v>
      </c>
      <c r="E185" s="45">
        <v>0</v>
      </c>
      <c r="F185" s="45">
        <v>3</v>
      </c>
      <c r="G185" s="45">
        <v>3</v>
      </c>
      <c r="H185" s="45">
        <v>3</v>
      </c>
      <c r="I185" s="45">
        <v>4</v>
      </c>
      <c r="J185" s="45">
        <v>7</v>
      </c>
      <c r="K185" s="45">
        <v>7</v>
      </c>
      <c r="L185" s="45">
        <v>0</v>
      </c>
      <c r="M185" s="45">
        <v>0</v>
      </c>
      <c r="N185" s="45">
        <v>0</v>
      </c>
      <c r="O185" s="45">
        <v>3</v>
      </c>
      <c r="P185" s="45">
        <v>3</v>
      </c>
      <c r="Q185" s="45">
        <v>3</v>
      </c>
      <c r="R185" s="45">
        <v>4</v>
      </c>
      <c r="S185" s="45">
        <v>8</v>
      </c>
      <c r="T185" s="45">
        <v>8</v>
      </c>
      <c r="U185" s="45">
        <v>0</v>
      </c>
      <c r="V185" s="45">
        <v>0</v>
      </c>
      <c r="W185" s="45">
        <v>0</v>
      </c>
      <c r="X185" s="45">
        <v>3</v>
      </c>
      <c r="Y185" s="45">
        <v>3</v>
      </c>
      <c r="Z185" s="45">
        <v>3</v>
      </c>
      <c r="AA185" s="45">
        <v>4</v>
      </c>
      <c r="AB185" s="45">
        <v>8</v>
      </c>
      <c r="AC185" s="20">
        <v>8</v>
      </c>
    </row>
    <row r="186" spans="2:29" x14ac:dyDescent="0.35">
      <c r="B186" s="3">
        <v>183</v>
      </c>
      <c r="C186" s="45">
        <v>2</v>
      </c>
      <c r="D186" s="45">
        <v>2</v>
      </c>
      <c r="E186" s="45">
        <v>2</v>
      </c>
      <c r="F186" s="45">
        <v>2</v>
      </c>
      <c r="G186" s="45">
        <v>2</v>
      </c>
      <c r="H186" s="45">
        <v>2</v>
      </c>
      <c r="I186" s="45">
        <v>2</v>
      </c>
      <c r="J186" s="45">
        <v>2</v>
      </c>
      <c r="K186" s="45">
        <v>2</v>
      </c>
      <c r="L186" s="45">
        <v>4</v>
      </c>
      <c r="M186" s="45">
        <v>4</v>
      </c>
      <c r="N186" s="45">
        <v>4</v>
      </c>
      <c r="O186" s="45">
        <v>4</v>
      </c>
      <c r="P186" s="45">
        <v>4</v>
      </c>
      <c r="Q186" s="45">
        <v>4</v>
      </c>
      <c r="R186" s="45">
        <v>4</v>
      </c>
      <c r="S186" s="45">
        <v>4</v>
      </c>
      <c r="T186" s="45">
        <v>4</v>
      </c>
      <c r="U186" s="45">
        <v>6</v>
      </c>
      <c r="V186" s="45">
        <v>6</v>
      </c>
      <c r="W186" s="45">
        <v>6</v>
      </c>
      <c r="X186" s="45">
        <v>6</v>
      </c>
      <c r="Y186" s="45">
        <v>6</v>
      </c>
      <c r="Z186" s="45">
        <v>6</v>
      </c>
      <c r="AA186" s="45">
        <v>6</v>
      </c>
      <c r="AB186" s="45">
        <v>6</v>
      </c>
      <c r="AC186" s="20">
        <v>6</v>
      </c>
    </row>
    <row r="187" spans="2:29" x14ac:dyDescent="0.35">
      <c r="B187" s="3">
        <v>184</v>
      </c>
      <c r="C187" s="45">
        <v>1</v>
      </c>
      <c r="D187" s="45">
        <v>1</v>
      </c>
      <c r="E187" s="45">
        <v>1</v>
      </c>
      <c r="F187" s="45">
        <v>1</v>
      </c>
      <c r="G187" s="45">
        <v>1</v>
      </c>
      <c r="H187" s="45">
        <v>1</v>
      </c>
      <c r="I187" s="45">
        <v>1</v>
      </c>
      <c r="J187" s="45">
        <v>1</v>
      </c>
      <c r="K187" s="45">
        <v>1</v>
      </c>
      <c r="L187" s="45">
        <v>7</v>
      </c>
      <c r="M187" s="45">
        <v>7</v>
      </c>
      <c r="N187" s="45">
        <v>7</v>
      </c>
      <c r="O187" s="45">
        <v>9</v>
      </c>
      <c r="P187" s="45">
        <v>9</v>
      </c>
      <c r="Q187" s="45">
        <v>9</v>
      </c>
      <c r="R187" s="45">
        <v>9</v>
      </c>
      <c r="S187" s="45">
        <v>9</v>
      </c>
      <c r="T187" s="45">
        <v>9</v>
      </c>
      <c r="U187" s="45">
        <v>7</v>
      </c>
      <c r="V187" s="45">
        <v>7</v>
      </c>
      <c r="W187" s="45">
        <v>7</v>
      </c>
      <c r="X187" s="45">
        <v>11</v>
      </c>
      <c r="Y187" s="45">
        <v>11</v>
      </c>
      <c r="Z187" s="45">
        <v>11</v>
      </c>
      <c r="AA187" s="45">
        <v>11</v>
      </c>
      <c r="AB187" s="45">
        <v>11</v>
      </c>
      <c r="AC187" s="20">
        <v>11</v>
      </c>
    </row>
    <row r="188" spans="2:29" x14ac:dyDescent="0.35">
      <c r="B188" s="3">
        <v>185</v>
      </c>
      <c r="C188" s="45">
        <v>1</v>
      </c>
      <c r="D188" s="45">
        <v>1</v>
      </c>
      <c r="E188" s="45">
        <v>1</v>
      </c>
      <c r="F188" s="45">
        <v>1</v>
      </c>
      <c r="G188" s="45">
        <v>1</v>
      </c>
      <c r="H188" s="45">
        <v>1</v>
      </c>
      <c r="I188" s="45">
        <v>1</v>
      </c>
      <c r="J188" s="45">
        <v>1</v>
      </c>
      <c r="K188" s="45">
        <v>1</v>
      </c>
      <c r="L188" s="45">
        <v>2</v>
      </c>
      <c r="M188" s="45">
        <v>2</v>
      </c>
      <c r="N188" s="45">
        <v>2</v>
      </c>
      <c r="O188" s="45">
        <v>3</v>
      </c>
      <c r="P188" s="45">
        <v>3</v>
      </c>
      <c r="Q188" s="45">
        <v>3</v>
      </c>
      <c r="R188" s="45">
        <v>3</v>
      </c>
      <c r="S188" s="45">
        <v>3</v>
      </c>
      <c r="T188" s="45">
        <v>3</v>
      </c>
      <c r="U188" s="45">
        <v>2</v>
      </c>
      <c r="V188" s="45">
        <v>2</v>
      </c>
      <c r="W188" s="45">
        <v>2</v>
      </c>
      <c r="X188" s="45">
        <v>5</v>
      </c>
      <c r="Y188" s="45">
        <v>5</v>
      </c>
      <c r="Z188" s="45">
        <v>5</v>
      </c>
      <c r="AA188" s="45">
        <v>7</v>
      </c>
      <c r="AB188" s="45">
        <v>7</v>
      </c>
      <c r="AC188" s="20">
        <v>7</v>
      </c>
    </row>
    <row r="189" spans="2:29" x14ac:dyDescent="0.35">
      <c r="B189" s="3">
        <v>186</v>
      </c>
      <c r="C189" s="45">
        <v>3</v>
      </c>
      <c r="D189" s="45">
        <v>3</v>
      </c>
      <c r="E189" s="45">
        <v>3</v>
      </c>
      <c r="F189" s="45">
        <v>5</v>
      </c>
      <c r="G189" s="45">
        <v>5</v>
      </c>
      <c r="H189" s="45">
        <v>5</v>
      </c>
      <c r="I189" s="45">
        <v>9</v>
      </c>
      <c r="J189" s="45">
        <v>9</v>
      </c>
      <c r="K189" s="45">
        <v>9</v>
      </c>
      <c r="L189" s="45">
        <v>3</v>
      </c>
      <c r="M189" s="45">
        <v>3</v>
      </c>
      <c r="N189" s="45">
        <v>3</v>
      </c>
      <c r="O189" s="45">
        <v>5</v>
      </c>
      <c r="P189" s="45">
        <v>5</v>
      </c>
      <c r="Q189" s="45">
        <v>5</v>
      </c>
      <c r="R189" s="45">
        <v>9</v>
      </c>
      <c r="S189" s="45">
        <v>9</v>
      </c>
      <c r="T189" s="45">
        <v>9</v>
      </c>
      <c r="U189" s="45">
        <v>3</v>
      </c>
      <c r="V189" s="45">
        <v>3</v>
      </c>
      <c r="W189" s="45">
        <v>3</v>
      </c>
      <c r="X189" s="45">
        <v>5</v>
      </c>
      <c r="Y189" s="45">
        <v>5</v>
      </c>
      <c r="Z189" s="45">
        <v>5</v>
      </c>
      <c r="AA189" s="45">
        <v>9</v>
      </c>
      <c r="AB189" s="45">
        <v>9</v>
      </c>
      <c r="AC189" s="20">
        <v>9</v>
      </c>
    </row>
    <row r="190" spans="2:29" x14ac:dyDescent="0.35">
      <c r="B190" s="3">
        <v>187</v>
      </c>
      <c r="C190" s="45">
        <v>1</v>
      </c>
      <c r="D190" s="45">
        <v>1</v>
      </c>
      <c r="E190" s="45">
        <v>1</v>
      </c>
      <c r="F190" s="45">
        <v>1</v>
      </c>
      <c r="G190" s="45">
        <v>1</v>
      </c>
      <c r="H190" s="45">
        <v>1</v>
      </c>
      <c r="I190" s="45">
        <v>1</v>
      </c>
      <c r="J190" s="45">
        <v>1</v>
      </c>
      <c r="K190" s="45">
        <v>1</v>
      </c>
      <c r="L190" s="45">
        <v>7</v>
      </c>
      <c r="M190" s="45">
        <v>7</v>
      </c>
      <c r="N190" s="45">
        <v>7</v>
      </c>
      <c r="O190" s="45">
        <v>7</v>
      </c>
      <c r="P190" s="45">
        <v>7</v>
      </c>
      <c r="Q190" s="45">
        <v>7</v>
      </c>
      <c r="R190" s="45">
        <v>7</v>
      </c>
      <c r="S190" s="45">
        <v>7</v>
      </c>
      <c r="T190" s="45">
        <v>7</v>
      </c>
      <c r="U190" s="45">
        <v>11</v>
      </c>
      <c r="V190" s="45">
        <v>11</v>
      </c>
      <c r="W190" s="45">
        <v>11</v>
      </c>
      <c r="X190" s="45">
        <v>11</v>
      </c>
      <c r="Y190" s="45">
        <v>11</v>
      </c>
      <c r="Z190" s="45">
        <v>11</v>
      </c>
      <c r="AA190" s="45">
        <v>11</v>
      </c>
      <c r="AB190" s="45">
        <v>11</v>
      </c>
      <c r="AC190" s="20">
        <v>11</v>
      </c>
    </row>
    <row r="191" spans="2:29" x14ac:dyDescent="0.35">
      <c r="B191" s="3">
        <v>188</v>
      </c>
      <c r="C191" s="45">
        <v>2</v>
      </c>
      <c r="D191" s="45">
        <v>2</v>
      </c>
      <c r="E191" s="45">
        <v>2</v>
      </c>
      <c r="F191" s="45">
        <v>6</v>
      </c>
      <c r="G191" s="45">
        <v>6</v>
      </c>
      <c r="H191" s="45">
        <v>6</v>
      </c>
      <c r="I191" s="45">
        <v>6</v>
      </c>
      <c r="J191" s="45">
        <v>6</v>
      </c>
      <c r="K191" s="45">
        <v>6</v>
      </c>
      <c r="L191" s="45">
        <v>2</v>
      </c>
      <c r="M191" s="45">
        <v>2</v>
      </c>
      <c r="N191" s="45">
        <v>2</v>
      </c>
      <c r="O191" s="45">
        <v>8</v>
      </c>
      <c r="P191" s="45">
        <v>8</v>
      </c>
      <c r="Q191" s="45">
        <v>8</v>
      </c>
      <c r="R191" s="45">
        <v>11</v>
      </c>
      <c r="S191" s="45">
        <v>11</v>
      </c>
      <c r="T191" s="45">
        <v>11</v>
      </c>
      <c r="U191" s="45">
        <v>2</v>
      </c>
      <c r="V191" s="45">
        <v>2</v>
      </c>
      <c r="W191" s="45">
        <v>2</v>
      </c>
      <c r="X191" s="45">
        <v>8</v>
      </c>
      <c r="Y191" s="45">
        <v>8</v>
      </c>
      <c r="Z191" s="45">
        <v>8</v>
      </c>
      <c r="AA191" s="45">
        <v>11</v>
      </c>
      <c r="AB191" s="45">
        <v>11</v>
      </c>
      <c r="AC191" s="20">
        <v>11</v>
      </c>
    </row>
    <row r="192" spans="2:29" x14ac:dyDescent="0.35">
      <c r="B192" s="3">
        <v>189</v>
      </c>
      <c r="C192" s="45">
        <v>2</v>
      </c>
      <c r="D192" s="45">
        <v>2</v>
      </c>
      <c r="E192" s="45">
        <v>2</v>
      </c>
      <c r="F192" s="45">
        <v>9</v>
      </c>
      <c r="G192" s="45">
        <v>9</v>
      </c>
      <c r="H192" s="45">
        <v>9</v>
      </c>
      <c r="I192" s="45">
        <v>10</v>
      </c>
      <c r="J192" s="45">
        <v>10</v>
      </c>
      <c r="K192" s="45">
        <v>10</v>
      </c>
      <c r="L192" s="45">
        <v>2</v>
      </c>
      <c r="M192" s="45">
        <v>2</v>
      </c>
      <c r="N192" s="45">
        <v>2</v>
      </c>
      <c r="O192" s="45">
        <v>9</v>
      </c>
      <c r="P192" s="45">
        <v>9</v>
      </c>
      <c r="Q192" s="45">
        <v>9</v>
      </c>
      <c r="R192" s="45">
        <v>11</v>
      </c>
      <c r="S192" s="45">
        <v>11</v>
      </c>
      <c r="T192" s="45">
        <v>11</v>
      </c>
      <c r="U192" s="45">
        <v>2</v>
      </c>
      <c r="V192" s="45">
        <v>2</v>
      </c>
      <c r="W192" s="45">
        <v>2</v>
      </c>
      <c r="X192" s="45">
        <v>9</v>
      </c>
      <c r="Y192" s="45">
        <v>9</v>
      </c>
      <c r="Z192" s="45">
        <v>9</v>
      </c>
      <c r="AA192" s="45">
        <v>11</v>
      </c>
      <c r="AB192" s="45">
        <v>11</v>
      </c>
      <c r="AC192" s="20">
        <v>11</v>
      </c>
    </row>
    <row r="193" spans="2:29" x14ac:dyDescent="0.35">
      <c r="B193" s="3">
        <v>190</v>
      </c>
      <c r="C193" s="45">
        <v>0</v>
      </c>
      <c r="D193" s="45">
        <v>0</v>
      </c>
      <c r="E193" s="45">
        <v>0</v>
      </c>
      <c r="F193" s="45">
        <v>0</v>
      </c>
      <c r="G193" s="45">
        <v>0</v>
      </c>
      <c r="H193" s="45">
        <v>0</v>
      </c>
      <c r="I193" s="45">
        <v>0</v>
      </c>
      <c r="J193" s="45">
        <v>0</v>
      </c>
      <c r="K193" s="45">
        <v>0</v>
      </c>
      <c r="L193" s="45">
        <v>0</v>
      </c>
      <c r="M193" s="45">
        <v>0</v>
      </c>
      <c r="N193" s="45">
        <v>0</v>
      </c>
      <c r="O193" s="45">
        <v>2</v>
      </c>
      <c r="P193" s="45">
        <v>4</v>
      </c>
      <c r="Q193" s="45">
        <v>4</v>
      </c>
      <c r="R193" s="45">
        <v>2</v>
      </c>
      <c r="S193" s="45">
        <v>4</v>
      </c>
      <c r="T193" s="45">
        <v>4</v>
      </c>
      <c r="U193" s="45">
        <v>0</v>
      </c>
      <c r="V193" s="45">
        <v>0</v>
      </c>
      <c r="W193" s="45">
        <v>0</v>
      </c>
      <c r="X193" s="45">
        <v>2</v>
      </c>
      <c r="Y193" s="45">
        <v>11</v>
      </c>
      <c r="Z193" s="45">
        <v>11</v>
      </c>
      <c r="AA193" s="45">
        <v>2</v>
      </c>
      <c r="AB193" s="45">
        <v>11</v>
      </c>
      <c r="AC193" s="20">
        <v>11</v>
      </c>
    </row>
    <row r="194" spans="2:29" x14ac:dyDescent="0.35">
      <c r="B194" s="3">
        <v>191</v>
      </c>
      <c r="C194" s="45">
        <v>4</v>
      </c>
      <c r="D194" s="45">
        <v>4</v>
      </c>
      <c r="E194" s="45">
        <v>4</v>
      </c>
      <c r="F194" s="45">
        <v>4</v>
      </c>
      <c r="G194" s="45">
        <v>4</v>
      </c>
      <c r="H194" s="45">
        <v>4</v>
      </c>
      <c r="I194" s="45">
        <v>4</v>
      </c>
      <c r="J194" s="45">
        <v>4</v>
      </c>
      <c r="K194" s="45">
        <v>4</v>
      </c>
      <c r="L194" s="45">
        <v>4</v>
      </c>
      <c r="M194" s="45">
        <v>6</v>
      </c>
      <c r="N194" s="45">
        <v>6</v>
      </c>
      <c r="O194" s="45">
        <v>4</v>
      </c>
      <c r="P194" s="45">
        <v>8</v>
      </c>
      <c r="Q194" s="45">
        <v>8</v>
      </c>
      <c r="R194" s="45">
        <v>4</v>
      </c>
      <c r="S194" s="45">
        <v>8</v>
      </c>
      <c r="T194" s="45">
        <v>8</v>
      </c>
      <c r="U194" s="45">
        <v>4</v>
      </c>
      <c r="V194" s="45">
        <v>6</v>
      </c>
      <c r="W194" s="45">
        <v>6</v>
      </c>
      <c r="X194" s="45">
        <v>4</v>
      </c>
      <c r="Y194" s="45">
        <v>9</v>
      </c>
      <c r="Z194" s="45">
        <v>9</v>
      </c>
      <c r="AA194" s="45">
        <v>4</v>
      </c>
      <c r="AB194" s="45">
        <v>10</v>
      </c>
      <c r="AC194" s="20">
        <v>10</v>
      </c>
    </row>
    <row r="195" spans="2:29" x14ac:dyDescent="0.35">
      <c r="B195" s="3">
        <v>192</v>
      </c>
      <c r="C195" s="45">
        <v>2</v>
      </c>
      <c r="D195" s="45">
        <v>2</v>
      </c>
      <c r="E195" s="45">
        <v>2</v>
      </c>
      <c r="F195" s="45">
        <v>2</v>
      </c>
      <c r="G195" s="45">
        <v>2</v>
      </c>
      <c r="H195" s="45">
        <v>2</v>
      </c>
      <c r="I195" s="45">
        <v>2</v>
      </c>
      <c r="J195" s="45">
        <v>2</v>
      </c>
      <c r="K195" s="45">
        <v>2</v>
      </c>
      <c r="L195" s="45">
        <v>11</v>
      </c>
      <c r="M195" s="45">
        <v>11</v>
      </c>
      <c r="N195" s="45">
        <v>11</v>
      </c>
      <c r="O195" s="45">
        <v>11</v>
      </c>
      <c r="P195" s="45">
        <v>11</v>
      </c>
      <c r="Q195" s="45">
        <v>11</v>
      </c>
      <c r="R195" s="45">
        <v>11</v>
      </c>
      <c r="S195" s="45">
        <v>11</v>
      </c>
      <c r="T195" s="45">
        <v>11</v>
      </c>
      <c r="U195" s="45">
        <v>11</v>
      </c>
      <c r="V195" s="45">
        <v>11</v>
      </c>
      <c r="W195" s="45">
        <v>11</v>
      </c>
      <c r="X195" s="45">
        <v>11</v>
      </c>
      <c r="Y195" s="45">
        <v>12</v>
      </c>
      <c r="Z195" s="45">
        <v>12</v>
      </c>
      <c r="AA195" s="45">
        <v>11</v>
      </c>
      <c r="AB195" s="45">
        <v>12</v>
      </c>
      <c r="AC195" s="20">
        <v>12</v>
      </c>
    </row>
    <row r="196" spans="2:29" x14ac:dyDescent="0.35">
      <c r="B196" s="3">
        <v>193</v>
      </c>
      <c r="C196" s="45">
        <v>0</v>
      </c>
      <c r="D196" s="45">
        <v>3</v>
      </c>
      <c r="E196" s="45">
        <v>3</v>
      </c>
      <c r="F196" s="45">
        <v>0</v>
      </c>
      <c r="G196" s="45">
        <v>3</v>
      </c>
      <c r="H196" s="45">
        <v>3</v>
      </c>
      <c r="I196" s="45">
        <v>0</v>
      </c>
      <c r="J196" s="45">
        <v>3</v>
      </c>
      <c r="K196" s="45">
        <v>3</v>
      </c>
      <c r="L196" s="45">
        <v>0</v>
      </c>
      <c r="M196" s="45">
        <v>5</v>
      </c>
      <c r="N196" s="45">
        <v>5</v>
      </c>
      <c r="O196" s="45">
        <v>0</v>
      </c>
      <c r="P196" s="45">
        <v>10</v>
      </c>
      <c r="Q196" s="45">
        <v>10</v>
      </c>
      <c r="R196" s="45">
        <v>0</v>
      </c>
      <c r="S196" s="45">
        <v>10</v>
      </c>
      <c r="T196" s="45">
        <v>10</v>
      </c>
      <c r="U196" s="45">
        <v>0</v>
      </c>
      <c r="V196" s="45">
        <v>5</v>
      </c>
      <c r="W196" s="45">
        <v>5</v>
      </c>
      <c r="X196" s="45">
        <v>0</v>
      </c>
      <c r="Y196" s="45">
        <v>11</v>
      </c>
      <c r="Z196" s="45">
        <v>11</v>
      </c>
      <c r="AA196" s="45">
        <v>0</v>
      </c>
      <c r="AB196" s="45">
        <v>11</v>
      </c>
      <c r="AC196" s="20">
        <v>11</v>
      </c>
    </row>
    <row r="197" spans="2:29" x14ac:dyDescent="0.35">
      <c r="B197" s="3">
        <v>194</v>
      </c>
      <c r="C197" s="45">
        <v>0</v>
      </c>
      <c r="D197" s="45">
        <v>0</v>
      </c>
      <c r="E197" s="45">
        <v>0</v>
      </c>
      <c r="F197" s="45">
        <v>0</v>
      </c>
      <c r="G197" s="45">
        <v>0</v>
      </c>
      <c r="H197" s="45">
        <v>0</v>
      </c>
      <c r="I197" s="45">
        <v>0</v>
      </c>
      <c r="J197" s="45">
        <v>0</v>
      </c>
      <c r="K197" s="45">
        <v>0</v>
      </c>
      <c r="L197" s="45">
        <v>4</v>
      </c>
      <c r="M197" s="45">
        <v>4</v>
      </c>
      <c r="N197" s="45">
        <v>4</v>
      </c>
      <c r="O197" s="45">
        <v>4</v>
      </c>
      <c r="P197" s="45">
        <v>4</v>
      </c>
      <c r="Q197" s="45">
        <v>4</v>
      </c>
      <c r="R197" s="45">
        <v>4</v>
      </c>
      <c r="S197" s="45">
        <v>4</v>
      </c>
      <c r="T197" s="45">
        <v>4</v>
      </c>
      <c r="U197" s="45">
        <v>5</v>
      </c>
      <c r="V197" s="45">
        <v>5</v>
      </c>
      <c r="W197" s="45">
        <v>5</v>
      </c>
      <c r="X197" s="45">
        <v>5</v>
      </c>
      <c r="Y197" s="45">
        <v>5</v>
      </c>
      <c r="Z197" s="45">
        <v>5</v>
      </c>
      <c r="AA197" s="45">
        <v>5</v>
      </c>
      <c r="AB197" s="45">
        <v>5</v>
      </c>
      <c r="AC197" s="20">
        <v>5</v>
      </c>
    </row>
    <row r="198" spans="2:29" x14ac:dyDescent="0.35">
      <c r="B198" s="3">
        <v>195</v>
      </c>
      <c r="C198" s="45">
        <v>1</v>
      </c>
      <c r="D198" s="45">
        <v>1</v>
      </c>
      <c r="E198" s="45">
        <v>1</v>
      </c>
      <c r="F198" s="45">
        <v>1</v>
      </c>
      <c r="G198" s="45">
        <v>1</v>
      </c>
      <c r="H198" s="45">
        <v>1</v>
      </c>
      <c r="I198" s="45">
        <v>1</v>
      </c>
      <c r="J198" s="45">
        <v>1</v>
      </c>
      <c r="K198" s="45">
        <v>1</v>
      </c>
      <c r="L198" s="45">
        <v>3</v>
      </c>
      <c r="M198" s="45">
        <v>3</v>
      </c>
      <c r="N198" s="45">
        <v>3</v>
      </c>
      <c r="O198" s="45">
        <v>3</v>
      </c>
      <c r="P198" s="45">
        <v>3</v>
      </c>
      <c r="Q198" s="45">
        <v>3</v>
      </c>
      <c r="R198" s="45">
        <v>3</v>
      </c>
      <c r="S198" s="45">
        <v>3</v>
      </c>
      <c r="T198" s="45">
        <v>3</v>
      </c>
      <c r="U198" s="45">
        <v>6</v>
      </c>
      <c r="V198" s="45">
        <v>6</v>
      </c>
      <c r="W198" s="45">
        <v>6</v>
      </c>
      <c r="X198" s="45">
        <v>7</v>
      </c>
      <c r="Y198" s="45">
        <v>7</v>
      </c>
      <c r="Z198" s="45">
        <v>7</v>
      </c>
      <c r="AA198" s="45">
        <v>7</v>
      </c>
      <c r="AB198" s="45">
        <v>7</v>
      </c>
      <c r="AC198" s="20">
        <v>7</v>
      </c>
    </row>
    <row r="199" spans="2:29" x14ac:dyDescent="0.35">
      <c r="B199" s="3">
        <v>196</v>
      </c>
      <c r="C199" s="45">
        <v>2</v>
      </c>
      <c r="D199" s="45">
        <v>2</v>
      </c>
      <c r="E199" s="45">
        <v>2</v>
      </c>
      <c r="F199" s="45">
        <v>5</v>
      </c>
      <c r="G199" s="45">
        <v>11</v>
      </c>
      <c r="H199" s="45">
        <v>11</v>
      </c>
      <c r="I199" s="45">
        <v>5</v>
      </c>
      <c r="J199" s="45">
        <v>11</v>
      </c>
      <c r="K199" s="45">
        <v>11</v>
      </c>
      <c r="L199" s="45">
        <v>2</v>
      </c>
      <c r="M199" s="45">
        <v>2</v>
      </c>
      <c r="N199" s="45">
        <v>2</v>
      </c>
      <c r="O199" s="45">
        <v>5</v>
      </c>
      <c r="P199" s="45">
        <v>11</v>
      </c>
      <c r="Q199" s="45">
        <v>11</v>
      </c>
      <c r="R199" s="45">
        <v>5</v>
      </c>
      <c r="S199" s="45">
        <v>11</v>
      </c>
      <c r="T199" s="45">
        <v>12</v>
      </c>
      <c r="U199" s="45">
        <v>2</v>
      </c>
      <c r="V199" s="45">
        <v>2</v>
      </c>
      <c r="W199" s="45">
        <v>2</v>
      </c>
      <c r="X199" s="45">
        <v>5</v>
      </c>
      <c r="Y199" s="45">
        <v>11</v>
      </c>
      <c r="Z199" s="45">
        <v>11</v>
      </c>
      <c r="AA199" s="45">
        <v>5</v>
      </c>
      <c r="AB199" s="45">
        <v>11</v>
      </c>
      <c r="AC199" s="20">
        <v>12</v>
      </c>
    </row>
    <row r="200" spans="2:29" x14ac:dyDescent="0.35">
      <c r="B200" s="3">
        <v>197</v>
      </c>
      <c r="C200" s="45">
        <v>11</v>
      </c>
      <c r="D200" s="45">
        <v>11</v>
      </c>
      <c r="E200" s="45">
        <v>11</v>
      </c>
      <c r="F200" s="45">
        <v>11</v>
      </c>
      <c r="G200" s="45">
        <v>11</v>
      </c>
      <c r="H200" s="45">
        <v>11</v>
      </c>
      <c r="I200" s="45">
        <v>11</v>
      </c>
      <c r="J200" s="45">
        <v>11</v>
      </c>
      <c r="K200" s="45">
        <v>11</v>
      </c>
      <c r="L200" s="45">
        <v>11</v>
      </c>
      <c r="M200" s="45">
        <v>11</v>
      </c>
      <c r="N200" s="45">
        <v>11</v>
      </c>
      <c r="O200" s="45">
        <v>11</v>
      </c>
      <c r="P200" s="45">
        <v>12</v>
      </c>
      <c r="Q200" s="45">
        <v>12</v>
      </c>
      <c r="R200" s="45">
        <v>11</v>
      </c>
      <c r="S200" s="45">
        <v>12</v>
      </c>
      <c r="T200" s="45">
        <v>12</v>
      </c>
      <c r="U200" s="45">
        <v>11</v>
      </c>
      <c r="V200" s="45">
        <v>11</v>
      </c>
      <c r="W200" s="45">
        <v>11</v>
      </c>
      <c r="X200" s="45">
        <v>11</v>
      </c>
      <c r="Y200" s="45">
        <v>12</v>
      </c>
      <c r="Z200" s="45">
        <v>12</v>
      </c>
      <c r="AA200" s="45">
        <v>11</v>
      </c>
      <c r="AB200" s="45">
        <v>12</v>
      </c>
      <c r="AC200" s="20">
        <v>13</v>
      </c>
    </row>
    <row r="201" spans="2:29" x14ac:dyDescent="0.35">
      <c r="B201" s="3">
        <v>198</v>
      </c>
      <c r="C201" s="45">
        <v>3</v>
      </c>
      <c r="D201" s="45">
        <v>3</v>
      </c>
      <c r="E201" s="45">
        <v>3</v>
      </c>
      <c r="F201" s="45">
        <v>3</v>
      </c>
      <c r="G201" s="45">
        <v>3</v>
      </c>
      <c r="H201" s="45">
        <v>3</v>
      </c>
      <c r="I201" s="45">
        <v>3</v>
      </c>
      <c r="J201" s="45">
        <v>3</v>
      </c>
      <c r="K201" s="45">
        <v>3</v>
      </c>
      <c r="L201" s="45">
        <v>3</v>
      </c>
      <c r="M201" s="45">
        <v>3</v>
      </c>
      <c r="N201" s="45">
        <v>3</v>
      </c>
      <c r="O201" s="45">
        <v>5</v>
      </c>
      <c r="P201" s="45">
        <v>5</v>
      </c>
      <c r="Q201" s="45">
        <v>5</v>
      </c>
      <c r="R201" s="45">
        <v>5</v>
      </c>
      <c r="S201" s="45">
        <v>5</v>
      </c>
      <c r="T201" s="45">
        <v>5</v>
      </c>
      <c r="U201" s="45">
        <v>3</v>
      </c>
      <c r="V201" s="45">
        <v>3</v>
      </c>
      <c r="W201" s="45">
        <v>3</v>
      </c>
      <c r="X201" s="45">
        <v>11</v>
      </c>
      <c r="Y201" s="45">
        <v>11</v>
      </c>
      <c r="Z201" s="45">
        <v>11</v>
      </c>
      <c r="AA201" s="45">
        <v>11</v>
      </c>
      <c r="AB201" s="45">
        <v>11</v>
      </c>
      <c r="AC201" s="20">
        <v>11</v>
      </c>
    </row>
    <row r="202" spans="2:29" x14ac:dyDescent="0.35">
      <c r="B202" s="3">
        <v>199</v>
      </c>
      <c r="C202" s="45">
        <v>2</v>
      </c>
      <c r="D202" s="45">
        <v>2</v>
      </c>
      <c r="E202" s="45">
        <v>2</v>
      </c>
      <c r="F202" s="45">
        <v>2</v>
      </c>
      <c r="G202" s="45">
        <v>2</v>
      </c>
      <c r="H202" s="45">
        <v>2</v>
      </c>
      <c r="I202" s="45">
        <v>2</v>
      </c>
      <c r="J202" s="45">
        <v>2</v>
      </c>
      <c r="K202" s="45">
        <v>2</v>
      </c>
      <c r="L202" s="45">
        <v>3</v>
      </c>
      <c r="M202" s="45">
        <v>3</v>
      </c>
      <c r="N202" s="45">
        <v>3</v>
      </c>
      <c r="O202" s="45">
        <v>3</v>
      </c>
      <c r="P202" s="45">
        <v>3</v>
      </c>
      <c r="Q202" s="45">
        <v>3</v>
      </c>
      <c r="R202" s="45">
        <v>3</v>
      </c>
      <c r="S202" s="45">
        <v>3</v>
      </c>
      <c r="T202" s="45">
        <v>3</v>
      </c>
      <c r="U202" s="45">
        <v>10</v>
      </c>
      <c r="V202" s="45">
        <v>10</v>
      </c>
      <c r="W202" s="45">
        <v>10</v>
      </c>
      <c r="X202" s="45">
        <v>10</v>
      </c>
      <c r="Y202" s="45">
        <v>10</v>
      </c>
      <c r="Z202" s="45">
        <v>10</v>
      </c>
      <c r="AA202" s="45">
        <v>10</v>
      </c>
      <c r="AB202" s="45">
        <v>10</v>
      </c>
      <c r="AC202" s="20">
        <v>10</v>
      </c>
    </row>
    <row r="203" spans="2:29" x14ac:dyDescent="0.35">
      <c r="B203" s="3">
        <v>200</v>
      </c>
      <c r="C203" s="45">
        <v>0</v>
      </c>
      <c r="D203" s="45">
        <v>0</v>
      </c>
      <c r="E203" s="45">
        <v>0</v>
      </c>
      <c r="F203" s="45">
        <v>0</v>
      </c>
      <c r="G203" s="45">
        <v>0</v>
      </c>
      <c r="H203" s="45">
        <v>0</v>
      </c>
      <c r="I203" s="45">
        <v>0</v>
      </c>
      <c r="J203" s="45">
        <v>0</v>
      </c>
      <c r="K203" s="45">
        <v>0</v>
      </c>
      <c r="L203" s="45">
        <v>5</v>
      </c>
      <c r="M203" s="45">
        <v>5</v>
      </c>
      <c r="N203" s="45">
        <v>5</v>
      </c>
      <c r="O203" s="45">
        <v>6</v>
      </c>
      <c r="P203" s="45">
        <v>6</v>
      </c>
      <c r="Q203" s="45">
        <v>6</v>
      </c>
      <c r="R203" s="45">
        <v>10</v>
      </c>
      <c r="S203" s="45">
        <v>10</v>
      </c>
      <c r="T203" s="45">
        <v>10</v>
      </c>
      <c r="U203" s="45">
        <v>5</v>
      </c>
      <c r="V203" s="45">
        <v>5</v>
      </c>
      <c r="W203" s="45">
        <v>5</v>
      </c>
      <c r="X203" s="45">
        <v>6</v>
      </c>
      <c r="Y203" s="45">
        <v>6</v>
      </c>
      <c r="Z203" s="45">
        <v>6</v>
      </c>
      <c r="AA203" s="45">
        <v>11</v>
      </c>
      <c r="AB203" s="45">
        <v>11</v>
      </c>
      <c r="AC203" s="20">
        <v>11</v>
      </c>
    </row>
    <row r="204" spans="2:29" x14ac:dyDescent="0.35">
      <c r="B204" s="3">
        <v>201</v>
      </c>
      <c r="C204" s="45">
        <v>2</v>
      </c>
      <c r="D204" s="45">
        <v>4</v>
      </c>
      <c r="E204" s="45">
        <v>4</v>
      </c>
      <c r="F204" s="45">
        <v>2</v>
      </c>
      <c r="G204" s="45">
        <v>4</v>
      </c>
      <c r="H204" s="45">
        <v>4</v>
      </c>
      <c r="I204" s="45">
        <v>2</v>
      </c>
      <c r="J204" s="45">
        <v>4</v>
      </c>
      <c r="K204" s="45">
        <v>4</v>
      </c>
      <c r="L204" s="45">
        <v>2</v>
      </c>
      <c r="M204" s="45">
        <v>8</v>
      </c>
      <c r="N204" s="45">
        <v>8</v>
      </c>
      <c r="O204" s="45">
        <v>2</v>
      </c>
      <c r="P204" s="45">
        <v>8</v>
      </c>
      <c r="Q204" s="45">
        <v>8</v>
      </c>
      <c r="R204" s="45">
        <v>2</v>
      </c>
      <c r="S204" s="45">
        <v>8</v>
      </c>
      <c r="T204" s="45">
        <v>8</v>
      </c>
      <c r="U204" s="45">
        <v>2</v>
      </c>
      <c r="V204" s="45">
        <v>9</v>
      </c>
      <c r="W204" s="45">
        <v>9</v>
      </c>
      <c r="X204" s="45">
        <v>2</v>
      </c>
      <c r="Y204" s="45">
        <v>9</v>
      </c>
      <c r="Z204" s="45">
        <v>9</v>
      </c>
      <c r="AA204" s="45">
        <v>2</v>
      </c>
      <c r="AB204" s="45">
        <v>9</v>
      </c>
      <c r="AC204" s="20">
        <v>9</v>
      </c>
    </row>
    <row r="205" spans="2:29" x14ac:dyDescent="0.35">
      <c r="B205" s="3">
        <v>202</v>
      </c>
      <c r="C205" s="45">
        <v>1</v>
      </c>
      <c r="D205" s="45">
        <v>1</v>
      </c>
      <c r="E205" s="45">
        <v>1</v>
      </c>
      <c r="F205" s="45">
        <v>1</v>
      </c>
      <c r="G205" s="45">
        <v>1</v>
      </c>
      <c r="H205" s="45">
        <v>1</v>
      </c>
      <c r="I205" s="45">
        <v>1</v>
      </c>
      <c r="J205" s="45">
        <v>1</v>
      </c>
      <c r="K205" s="45">
        <v>1</v>
      </c>
      <c r="L205" s="45">
        <v>6</v>
      </c>
      <c r="M205" s="45">
        <v>6</v>
      </c>
      <c r="N205" s="45">
        <v>6</v>
      </c>
      <c r="O205" s="45">
        <v>6</v>
      </c>
      <c r="P205" s="45">
        <v>6</v>
      </c>
      <c r="Q205" s="45">
        <v>6</v>
      </c>
      <c r="R205" s="45">
        <v>6</v>
      </c>
      <c r="S205" s="45">
        <v>6</v>
      </c>
      <c r="T205" s="45">
        <v>6</v>
      </c>
      <c r="U205" s="45">
        <v>7</v>
      </c>
      <c r="V205" s="45">
        <v>7</v>
      </c>
      <c r="W205" s="45">
        <v>7</v>
      </c>
      <c r="X205" s="45">
        <v>7</v>
      </c>
      <c r="Y205" s="45">
        <v>7</v>
      </c>
      <c r="Z205" s="45">
        <v>7</v>
      </c>
      <c r="AA205" s="45">
        <v>7</v>
      </c>
      <c r="AB205" s="45">
        <v>7</v>
      </c>
      <c r="AC205" s="20">
        <v>7</v>
      </c>
    </row>
    <row r="206" spans="2:29" x14ac:dyDescent="0.35">
      <c r="B206" s="3">
        <v>203</v>
      </c>
      <c r="C206" s="45">
        <v>2</v>
      </c>
      <c r="D206" s="45">
        <v>2</v>
      </c>
      <c r="E206" s="45">
        <v>2</v>
      </c>
      <c r="F206" s="45">
        <v>9</v>
      </c>
      <c r="G206" s="45">
        <v>9</v>
      </c>
      <c r="H206" s="45">
        <v>9</v>
      </c>
      <c r="I206" s="45">
        <v>9</v>
      </c>
      <c r="J206" s="45">
        <v>9</v>
      </c>
      <c r="K206" s="45">
        <v>9</v>
      </c>
      <c r="L206" s="45">
        <v>2</v>
      </c>
      <c r="M206" s="45">
        <v>2</v>
      </c>
      <c r="N206" s="45">
        <v>2</v>
      </c>
      <c r="O206" s="45">
        <v>11</v>
      </c>
      <c r="P206" s="45">
        <v>11</v>
      </c>
      <c r="Q206" s="45">
        <v>11</v>
      </c>
      <c r="R206" s="45">
        <v>11</v>
      </c>
      <c r="S206" s="45">
        <v>11</v>
      </c>
      <c r="T206" s="45">
        <v>11</v>
      </c>
      <c r="U206" s="45">
        <v>2</v>
      </c>
      <c r="V206" s="45">
        <v>2</v>
      </c>
      <c r="W206" s="45">
        <v>2</v>
      </c>
      <c r="X206" s="45">
        <v>11</v>
      </c>
      <c r="Y206" s="45">
        <v>11</v>
      </c>
      <c r="Z206" s="45">
        <v>11</v>
      </c>
      <c r="AA206" s="45">
        <v>11</v>
      </c>
      <c r="AB206" s="45">
        <v>12</v>
      </c>
      <c r="AC206" s="20">
        <v>12</v>
      </c>
    </row>
    <row r="207" spans="2:29" x14ac:dyDescent="0.35">
      <c r="B207" s="3">
        <v>204</v>
      </c>
      <c r="C207" s="45">
        <v>1</v>
      </c>
      <c r="D207" s="45">
        <v>1</v>
      </c>
      <c r="E207" s="45">
        <v>1</v>
      </c>
      <c r="F207" s="45">
        <v>1</v>
      </c>
      <c r="G207" s="45">
        <v>1</v>
      </c>
      <c r="H207" s="45">
        <v>1</v>
      </c>
      <c r="I207" s="45">
        <v>1</v>
      </c>
      <c r="J207" s="45">
        <v>1</v>
      </c>
      <c r="K207" s="45">
        <v>1</v>
      </c>
      <c r="L207" s="45">
        <v>5</v>
      </c>
      <c r="M207" s="45">
        <v>5</v>
      </c>
      <c r="N207" s="45">
        <v>5</v>
      </c>
      <c r="O207" s="45">
        <v>5</v>
      </c>
      <c r="P207" s="45">
        <v>5</v>
      </c>
      <c r="Q207" s="45">
        <v>5</v>
      </c>
      <c r="R207" s="45">
        <v>5</v>
      </c>
      <c r="S207" s="45">
        <v>5</v>
      </c>
      <c r="T207" s="45">
        <v>5</v>
      </c>
      <c r="U207" s="45">
        <v>6</v>
      </c>
      <c r="V207" s="45">
        <v>6</v>
      </c>
      <c r="W207" s="45">
        <v>6</v>
      </c>
      <c r="X207" s="45">
        <v>6</v>
      </c>
      <c r="Y207" s="45">
        <v>6</v>
      </c>
      <c r="Z207" s="45">
        <v>6</v>
      </c>
      <c r="AA207" s="45">
        <v>6</v>
      </c>
      <c r="AB207" s="45">
        <v>6</v>
      </c>
      <c r="AC207" s="20">
        <v>6</v>
      </c>
    </row>
    <row r="208" spans="2:29" x14ac:dyDescent="0.35">
      <c r="B208" s="3">
        <v>205</v>
      </c>
      <c r="C208" s="45">
        <v>3</v>
      </c>
      <c r="D208" s="45">
        <v>3</v>
      </c>
      <c r="E208" s="45">
        <v>3</v>
      </c>
      <c r="F208" s="45">
        <v>3</v>
      </c>
      <c r="G208" s="45">
        <v>3</v>
      </c>
      <c r="H208" s="45">
        <v>3</v>
      </c>
      <c r="I208" s="45">
        <v>3</v>
      </c>
      <c r="J208" s="45">
        <v>3</v>
      </c>
      <c r="K208" s="45">
        <v>3</v>
      </c>
      <c r="L208" s="45">
        <v>4</v>
      </c>
      <c r="M208" s="45">
        <v>5</v>
      </c>
      <c r="N208" s="45">
        <v>5</v>
      </c>
      <c r="O208" s="45">
        <v>4</v>
      </c>
      <c r="P208" s="45">
        <v>5</v>
      </c>
      <c r="Q208" s="45">
        <v>5</v>
      </c>
      <c r="R208" s="45">
        <v>4</v>
      </c>
      <c r="S208" s="45">
        <v>5</v>
      </c>
      <c r="T208" s="45">
        <v>5</v>
      </c>
      <c r="U208" s="45">
        <v>4</v>
      </c>
      <c r="V208" s="45">
        <v>8</v>
      </c>
      <c r="W208" s="45">
        <v>8</v>
      </c>
      <c r="X208" s="45">
        <v>4</v>
      </c>
      <c r="Y208" s="45">
        <v>8</v>
      </c>
      <c r="Z208" s="45">
        <v>8</v>
      </c>
      <c r="AA208" s="45">
        <v>4</v>
      </c>
      <c r="AB208" s="45">
        <v>8</v>
      </c>
      <c r="AC208" s="20">
        <v>8</v>
      </c>
    </row>
    <row r="209" spans="2:29" x14ac:dyDescent="0.35">
      <c r="B209" s="3">
        <v>206</v>
      </c>
      <c r="C209" s="45">
        <v>3</v>
      </c>
      <c r="D209" s="45">
        <v>3</v>
      </c>
      <c r="E209" s="45">
        <v>3</v>
      </c>
      <c r="F209" s="45">
        <v>3</v>
      </c>
      <c r="G209" s="45">
        <v>3</v>
      </c>
      <c r="H209" s="45">
        <v>3</v>
      </c>
      <c r="I209" s="45">
        <v>3</v>
      </c>
      <c r="J209" s="45">
        <v>3</v>
      </c>
      <c r="K209" s="45">
        <v>3</v>
      </c>
      <c r="L209" s="45">
        <v>5</v>
      </c>
      <c r="M209" s="45">
        <v>5</v>
      </c>
      <c r="N209" s="45">
        <v>5</v>
      </c>
      <c r="O209" s="45">
        <v>5</v>
      </c>
      <c r="P209" s="45">
        <v>5</v>
      </c>
      <c r="Q209" s="45">
        <v>5</v>
      </c>
      <c r="R209" s="45">
        <v>5</v>
      </c>
      <c r="S209" s="45">
        <v>5</v>
      </c>
      <c r="T209" s="45">
        <v>5</v>
      </c>
      <c r="U209" s="45">
        <v>10</v>
      </c>
      <c r="V209" s="45">
        <v>10</v>
      </c>
      <c r="W209" s="45">
        <v>10</v>
      </c>
      <c r="X209" s="45">
        <v>10</v>
      </c>
      <c r="Y209" s="45">
        <v>10</v>
      </c>
      <c r="Z209" s="45">
        <v>10</v>
      </c>
      <c r="AA209" s="45">
        <v>10</v>
      </c>
      <c r="AB209" s="45">
        <v>10</v>
      </c>
      <c r="AC209" s="20">
        <v>10</v>
      </c>
    </row>
    <row r="210" spans="2:29" x14ac:dyDescent="0.35">
      <c r="B210" s="3">
        <v>207</v>
      </c>
      <c r="C210" s="45">
        <v>0</v>
      </c>
      <c r="D210" s="45">
        <v>0</v>
      </c>
      <c r="E210" s="45">
        <v>0</v>
      </c>
      <c r="F210" s="45">
        <v>0</v>
      </c>
      <c r="G210" s="45">
        <v>0</v>
      </c>
      <c r="H210" s="45">
        <v>0</v>
      </c>
      <c r="I210" s="45">
        <v>0</v>
      </c>
      <c r="J210" s="45">
        <v>0</v>
      </c>
      <c r="K210" s="45">
        <v>0</v>
      </c>
      <c r="L210" s="45">
        <v>4</v>
      </c>
      <c r="M210" s="45">
        <v>7</v>
      </c>
      <c r="N210" s="45">
        <v>7</v>
      </c>
      <c r="O210" s="45">
        <v>4</v>
      </c>
      <c r="P210" s="45">
        <v>11</v>
      </c>
      <c r="Q210" s="45">
        <v>11</v>
      </c>
      <c r="R210" s="45">
        <v>4</v>
      </c>
      <c r="S210" s="45">
        <v>11</v>
      </c>
      <c r="T210" s="45">
        <v>11</v>
      </c>
      <c r="U210" s="45">
        <v>4</v>
      </c>
      <c r="V210" s="45">
        <v>7</v>
      </c>
      <c r="W210" s="45">
        <v>7</v>
      </c>
      <c r="X210" s="45">
        <v>4</v>
      </c>
      <c r="Y210" s="45">
        <v>11</v>
      </c>
      <c r="Z210" s="45">
        <v>11</v>
      </c>
      <c r="AA210" s="45">
        <v>4</v>
      </c>
      <c r="AB210" s="45">
        <v>11</v>
      </c>
      <c r="AC210" s="20">
        <v>12</v>
      </c>
    </row>
    <row r="211" spans="2:29" x14ac:dyDescent="0.35">
      <c r="B211" s="3">
        <v>208</v>
      </c>
      <c r="C211" s="45">
        <v>1</v>
      </c>
      <c r="D211" s="45">
        <v>1</v>
      </c>
      <c r="E211" s="45">
        <v>1</v>
      </c>
      <c r="F211" s="45">
        <v>2</v>
      </c>
      <c r="G211" s="45">
        <v>2</v>
      </c>
      <c r="H211" s="45">
        <v>2</v>
      </c>
      <c r="I211" s="45">
        <v>2</v>
      </c>
      <c r="J211" s="45">
        <v>2</v>
      </c>
      <c r="K211" s="45">
        <v>2</v>
      </c>
      <c r="L211" s="45">
        <v>1</v>
      </c>
      <c r="M211" s="45">
        <v>1</v>
      </c>
      <c r="N211" s="45">
        <v>1</v>
      </c>
      <c r="O211" s="45">
        <v>3</v>
      </c>
      <c r="P211" s="45">
        <v>3</v>
      </c>
      <c r="Q211" s="45">
        <v>3</v>
      </c>
      <c r="R211" s="45">
        <v>3</v>
      </c>
      <c r="S211" s="45">
        <v>3</v>
      </c>
      <c r="T211" s="45">
        <v>3</v>
      </c>
      <c r="U211" s="45">
        <v>1</v>
      </c>
      <c r="V211" s="45">
        <v>1</v>
      </c>
      <c r="W211" s="45">
        <v>1</v>
      </c>
      <c r="X211" s="45">
        <v>6</v>
      </c>
      <c r="Y211" s="45">
        <v>6</v>
      </c>
      <c r="Z211" s="45">
        <v>6</v>
      </c>
      <c r="AA211" s="45">
        <v>6</v>
      </c>
      <c r="AB211" s="45">
        <v>6</v>
      </c>
      <c r="AC211" s="20">
        <v>6</v>
      </c>
    </row>
    <row r="212" spans="2:29" x14ac:dyDescent="0.35">
      <c r="B212" s="3">
        <v>209</v>
      </c>
      <c r="C212" s="45">
        <v>0</v>
      </c>
      <c r="D212" s="45">
        <v>0</v>
      </c>
      <c r="E212" s="45">
        <v>0</v>
      </c>
      <c r="F212" s="45">
        <v>0</v>
      </c>
      <c r="G212" s="45">
        <v>0</v>
      </c>
      <c r="H212" s="45">
        <v>0</v>
      </c>
      <c r="I212" s="45">
        <v>0</v>
      </c>
      <c r="J212" s="45">
        <v>0</v>
      </c>
      <c r="K212" s="45">
        <v>0</v>
      </c>
      <c r="L212" s="45">
        <v>4</v>
      </c>
      <c r="M212" s="45">
        <v>4</v>
      </c>
      <c r="N212" s="45">
        <v>4</v>
      </c>
      <c r="O212" s="45">
        <v>11</v>
      </c>
      <c r="P212" s="45">
        <v>11</v>
      </c>
      <c r="Q212" s="45">
        <v>11</v>
      </c>
      <c r="R212" s="45">
        <v>11</v>
      </c>
      <c r="S212" s="45">
        <v>11</v>
      </c>
      <c r="T212" s="45">
        <v>11</v>
      </c>
      <c r="U212" s="45">
        <v>4</v>
      </c>
      <c r="V212" s="45">
        <v>4</v>
      </c>
      <c r="W212" s="45">
        <v>4</v>
      </c>
      <c r="X212" s="45">
        <v>11</v>
      </c>
      <c r="Y212" s="45">
        <v>11</v>
      </c>
      <c r="Z212" s="45">
        <v>11</v>
      </c>
      <c r="AA212" s="45">
        <v>11</v>
      </c>
      <c r="AB212" s="45">
        <v>12</v>
      </c>
      <c r="AC212" s="20">
        <v>12</v>
      </c>
    </row>
    <row r="213" spans="2:29" x14ac:dyDescent="0.35">
      <c r="B213" s="3">
        <v>210</v>
      </c>
      <c r="C213" s="45">
        <v>6</v>
      </c>
      <c r="D213" s="45">
        <v>6</v>
      </c>
      <c r="E213" s="45">
        <v>6</v>
      </c>
      <c r="F213" s="45">
        <v>10</v>
      </c>
      <c r="G213" s="45">
        <v>10</v>
      </c>
      <c r="H213" s="45">
        <v>10</v>
      </c>
      <c r="I213" s="45">
        <v>11</v>
      </c>
      <c r="J213" s="45">
        <v>11</v>
      </c>
      <c r="K213" s="45">
        <v>11</v>
      </c>
      <c r="L213" s="45">
        <v>6</v>
      </c>
      <c r="M213" s="45">
        <v>6</v>
      </c>
      <c r="N213" s="45">
        <v>6</v>
      </c>
      <c r="O213" s="45">
        <v>10</v>
      </c>
      <c r="P213" s="45">
        <v>10</v>
      </c>
      <c r="Q213" s="45">
        <v>10</v>
      </c>
      <c r="R213" s="45">
        <v>11</v>
      </c>
      <c r="S213" s="45">
        <v>11</v>
      </c>
      <c r="T213" s="45">
        <v>11</v>
      </c>
      <c r="U213" s="45">
        <v>6</v>
      </c>
      <c r="V213" s="45">
        <v>6</v>
      </c>
      <c r="W213" s="45">
        <v>6</v>
      </c>
      <c r="X213" s="45">
        <v>10</v>
      </c>
      <c r="Y213" s="45">
        <v>10</v>
      </c>
      <c r="Z213" s="45">
        <v>10</v>
      </c>
      <c r="AA213" s="45">
        <v>11</v>
      </c>
      <c r="AB213" s="45">
        <v>11</v>
      </c>
      <c r="AC213" s="20">
        <v>11</v>
      </c>
    </row>
    <row r="214" spans="2:29" x14ac:dyDescent="0.35">
      <c r="B214" s="3">
        <v>211</v>
      </c>
      <c r="C214" s="45">
        <v>0</v>
      </c>
      <c r="D214" s="45">
        <v>0</v>
      </c>
      <c r="E214" s="45">
        <v>0</v>
      </c>
      <c r="F214" s="45">
        <v>0</v>
      </c>
      <c r="G214" s="45">
        <v>0</v>
      </c>
      <c r="H214" s="45">
        <v>0</v>
      </c>
      <c r="I214" s="45">
        <v>0</v>
      </c>
      <c r="J214" s="45">
        <v>0</v>
      </c>
      <c r="K214" s="45">
        <v>0</v>
      </c>
      <c r="L214" s="45">
        <v>3</v>
      </c>
      <c r="M214" s="45">
        <v>3</v>
      </c>
      <c r="N214" s="45">
        <v>3</v>
      </c>
      <c r="O214" s="45">
        <v>3</v>
      </c>
      <c r="P214" s="45">
        <v>3</v>
      </c>
      <c r="Q214" s="45">
        <v>3</v>
      </c>
      <c r="R214" s="45">
        <v>3</v>
      </c>
      <c r="S214" s="45">
        <v>3</v>
      </c>
      <c r="T214" s="45">
        <v>3</v>
      </c>
      <c r="U214" s="45">
        <v>6</v>
      </c>
      <c r="V214" s="45">
        <v>6</v>
      </c>
      <c r="W214" s="45">
        <v>6</v>
      </c>
      <c r="X214" s="45">
        <v>6</v>
      </c>
      <c r="Y214" s="45">
        <v>6</v>
      </c>
      <c r="Z214" s="45">
        <v>6</v>
      </c>
      <c r="AA214" s="45">
        <v>6</v>
      </c>
      <c r="AB214" s="45">
        <v>6</v>
      </c>
      <c r="AC214" s="20">
        <v>6</v>
      </c>
    </row>
    <row r="215" spans="2:29" x14ac:dyDescent="0.35">
      <c r="B215" s="3">
        <v>212</v>
      </c>
      <c r="C215" s="45">
        <v>7</v>
      </c>
      <c r="D215" s="45">
        <v>7</v>
      </c>
      <c r="E215" s="45">
        <v>7</v>
      </c>
      <c r="F215" s="45">
        <v>8</v>
      </c>
      <c r="G215" s="45">
        <v>8</v>
      </c>
      <c r="H215" s="45">
        <v>8</v>
      </c>
      <c r="I215" s="45">
        <v>8</v>
      </c>
      <c r="J215" s="45">
        <v>8</v>
      </c>
      <c r="K215" s="45">
        <v>8</v>
      </c>
      <c r="L215" s="45">
        <v>7</v>
      </c>
      <c r="M215" s="45">
        <v>7</v>
      </c>
      <c r="N215" s="45">
        <v>7</v>
      </c>
      <c r="O215" s="45">
        <v>11</v>
      </c>
      <c r="P215" s="45">
        <v>11</v>
      </c>
      <c r="Q215" s="45">
        <v>11</v>
      </c>
      <c r="R215" s="45">
        <v>11</v>
      </c>
      <c r="S215" s="45">
        <v>11</v>
      </c>
      <c r="T215" s="45">
        <v>11</v>
      </c>
      <c r="U215" s="45">
        <v>7</v>
      </c>
      <c r="V215" s="45">
        <v>7</v>
      </c>
      <c r="W215" s="45">
        <v>7</v>
      </c>
      <c r="X215" s="45">
        <v>11</v>
      </c>
      <c r="Y215" s="45">
        <v>11</v>
      </c>
      <c r="Z215" s="45">
        <v>11</v>
      </c>
      <c r="AA215" s="45">
        <v>11</v>
      </c>
      <c r="AB215" s="45">
        <v>12</v>
      </c>
      <c r="AC215" s="20">
        <v>12</v>
      </c>
    </row>
    <row r="216" spans="2:29" x14ac:dyDescent="0.35">
      <c r="B216" s="3">
        <v>213</v>
      </c>
      <c r="C216" s="45">
        <v>3</v>
      </c>
      <c r="D216" s="45">
        <v>3</v>
      </c>
      <c r="E216" s="45">
        <v>3</v>
      </c>
      <c r="F216" s="45">
        <v>11</v>
      </c>
      <c r="G216" s="45">
        <v>11</v>
      </c>
      <c r="H216" s="45">
        <v>11</v>
      </c>
      <c r="I216" s="45">
        <v>11</v>
      </c>
      <c r="J216" s="45">
        <v>11</v>
      </c>
      <c r="K216" s="45">
        <v>11</v>
      </c>
      <c r="L216" s="45">
        <v>3</v>
      </c>
      <c r="M216" s="45">
        <v>3</v>
      </c>
      <c r="N216" s="45">
        <v>3</v>
      </c>
      <c r="O216" s="45">
        <v>11</v>
      </c>
      <c r="P216" s="45">
        <v>11</v>
      </c>
      <c r="Q216" s="45">
        <v>11</v>
      </c>
      <c r="R216" s="45">
        <v>11</v>
      </c>
      <c r="S216" s="45">
        <v>12</v>
      </c>
      <c r="T216" s="45">
        <v>12</v>
      </c>
      <c r="U216" s="45">
        <v>3</v>
      </c>
      <c r="V216" s="45">
        <v>3</v>
      </c>
      <c r="W216" s="45">
        <v>3</v>
      </c>
      <c r="X216" s="45">
        <v>11</v>
      </c>
      <c r="Y216" s="45">
        <v>11</v>
      </c>
      <c r="Z216" s="45">
        <v>11</v>
      </c>
      <c r="AA216" s="45">
        <v>11</v>
      </c>
      <c r="AB216" s="45">
        <v>12</v>
      </c>
      <c r="AC216" s="20">
        <v>12</v>
      </c>
    </row>
    <row r="217" spans="2:29" x14ac:dyDescent="0.35">
      <c r="B217" s="3">
        <v>214</v>
      </c>
      <c r="C217" s="45">
        <v>0</v>
      </c>
      <c r="D217" s="45">
        <v>0</v>
      </c>
      <c r="E217" s="45">
        <v>0</v>
      </c>
      <c r="F217" s="45">
        <v>0</v>
      </c>
      <c r="G217" s="45">
        <v>0</v>
      </c>
      <c r="H217" s="45">
        <v>0</v>
      </c>
      <c r="I217" s="45">
        <v>0</v>
      </c>
      <c r="J217" s="45">
        <v>0</v>
      </c>
      <c r="K217" s="45">
        <v>0</v>
      </c>
      <c r="L217" s="45">
        <v>0</v>
      </c>
      <c r="M217" s="45">
        <v>0</v>
      </c>
      <c r="N217" s="45">
        <v>0</v>
      </c>
      <c r="O217" s="45">
        <v>5</v>
      </c>
      <c r="P217" s="45">
        <v>5</v>
      </c>
      <c r="Q217" s="45">
        <v>5</v>
      </c>
      <c r="R217" s="45">
        <v>5</v>
      </c>
      <c r="S217" s="45">
        <v>5</v>
      </c>
      <c r="T217" s="45">
        <v>5</v>
      </c>
      <c r="U217" s="45">
        <v>0</v>
      </c>
      <c r="V217" s="45">
        <v>0</v>
      </c>
      <c r="W217" s="45">
        <v>0</v>
      </c>
      <c r="X217" s="45">
        <v>5</v>
      </c>
      <c r="Y217" s="45">
        <v>5</v>
      </c>
      <c r="Z217" s="45">
        <v>5</v>
      </c>
      <c r="AA217" s="45">
        <v>6</v>
      </c>
      <c r="AB217" s="45">
        <v>8</v>
      </c>
      <c r="AC217" s="20">
        <v>8</v>
      </c>
    </row>
    <row r="218" spans="2:29" x14ac:dyDescent="0.35">
      <c r="B218" s="3">
        <v>215</v>
      </c>
      <c r="C218" s="45">
        <v>0</v>
      </c>
      <c r="D218" s="45">
        <v>7</v>
      </c>
      <c r="E218" s="45">
        <v>7</v>
      </c>
      <c r="F218" s="45">
        <v>0</v>
      </c>
      <c r="G218" s="45">
        <v>7</v>
      </c>
      <c r="H218" s="45">
        <v>7</v>
      </c>
      <c r="I218" s="45">
        <v>0</v>
      </c>
      <c r="J218" s="45">
        <v>7</v>
      </c>
      <c r="K218" s="45">
        <v>7</v>
      </c>
      <c r="L218" s="45">
        <v>0</v>
      </c>
      <c r="M218" s="45">
        <v>11</v>
      </c>
      <c r="N218" s="45">
        <v>11</v>
      </c>
      <c r="O218" s="45">
        <v>0</v>
      </c>
      <c r="P218" s="45">
        <v>11</v>
      </c>
      <c r="Q218" s="45">
        <v>11</v>
      </c>
      <c r="R218" s="45">
        <v>0</v>
      </c>
      <c r="S218" s="45">
        <v>11</v>
      </c>
      <c r="T218" s="45">
        <v>11</v>
      </c>
      <c r="U218" s="45">
        <v>0</v>
      </c>
      <c r="V218" s="45">
        <v>11</v>
      </c>
      <c r="W218" s="45">
        <v>11</v>
      </c>
      <c r="X218" s="45">
        <v>0</v>
      </c>
      <c r="Y218" s="45">
        <v>11</v>
      </c>
      <c r="Z218" s="45">
        <v>12</v>
      </c>
      <c r="AA218" s="45">
        <v>0</v>
      </c>
      <c r="AB218" s="45">
        <v>11</v>
      </c>
      <c r="AC218" s="20">
        <v>12</v>
      </c>
    </row>
    <row r="219" spans="2:29" x14ac:dyDescent="0.35">
      <c r="B219" s="3">
        <v>216</v>
      </c>
      <c r="C219" s="45">
        <v>0</v>
      </c>
      <c r="D219" s="45">
        <v>0</v>
      </c>
      <c r="E219" s="45">
        <v>0</v>
      </c>
      <c r="F219" s="45">
        <v>0</v>
      </c>
      <c r="G219" s="45">
        <v>0</v>
      </c>
      <c r="H219" s="45">
        <v>0</v>
      </c>
      <c r="I219" s="45">
        <v>0</v>
      </c>
      <c r="J219" s="45">
        <v>0</v>
      </c>
      <c r="K219" s="45">
        <v>0</v>
      </c>
      <c r="L219" s="45">
        <v>1</v>
      </c>
      <c r="M219" s="45">
        <v>1</v>
      </c>
      <c r="N219" s="45">
        <v>1</v>
      </c>
      <c r="O219" s="45">
        <v>6</v>
      </c>
      <c r="P219" s="45">
        <v>6</v>
      </c>
      <c r="Q219" s="45">
        <v>6</v>
      </c>
      <c r="R219" s="45">
        <v>6</v>
      </c>
      <c r="S219" s="45">
        <v>6</v>
      </c>
      <c r="T219" s="45">
        <v>6</v>
      </c>
      <c r="U219" s="45">
        <v>1</v>
      </c>
      <c r="V219" s="45">
        <v>1</v>
      </c>
      <c r="W219" s="45">
        <v>1</v>
      </c>
      <c r="X219" s="45">
        <v>10</v>
      </c>
      <c r="Y219" s="45">
        <v>10</v>
      </c>
      <c r="Z219" s="45">
        <v>10</v>
      </c>
      <c r="AA219" s="45">
        <v>11</v>
      </c>
      <c r="AB219" s="45">
        <v>11</v>
      </c>
      <c r="AC219" s="20">
        <v>11</v>
      </c>
    </row>
    <row r="220" spans="2:29" x14ac:dyDescent="0.35">
      <c r="B220" s="3">
        <v>217</v>
      </c>
      <c r="C220" s="45">
        <v>3</v>
      </c>
      <c r="D220" s="45">
        <v>3</v>
      </c>
      <c r="E220" s="45">
        <v>3</v>
      </c>
      <c r="F220" s="45">
        <v>4</v>
      </c>
      <c r="G220" s="45">
        <v>4</v>
      </c>
      <c r="H220" s="45">
        <v>4</v>
      </c>
      <c r="I220" s="45">
        <v>4</v>
      </c>
      <c r="J220" s="45">
        <v>4</v>
      </c>
      <c r="K220" s="45">
        <v>4</v>
      </c>
      <c r="L220" s="45">
        <v>3</v>
      </c>
      <c r="M220" s="45">
        <v>3</v>
      </c>
      <c r="N220" s="45">
        <v>3</v>
      </c>
      <c r="O220" s="45">
        <v>5</v>
      </c>
      <c r="P220" s="45">
        <v>5</v>
      </c>
      <c r="Q220" s="45">
        <v>5</v>
      </c>
      <c r="R220" s="45">
        <v>5</v>
      </c>
      <c r="S220" s="45">
        <v>5</v>
      </c>
      <c r="T220" s="45">
        <v>5</v>
      </c>
      <c r="U220" s="45">
        <v>3</v>
      </c>
      <c r="V220" s="45">
        <v>3</v>
      </c>
      <c r="W220" s="45">
        <v>3</v>
      </c>
      <c r="X220" s="45">
        <v>7</v>
      </c>
      <c r="Y220" s="45">
        <v>7</v>
      </c>
      <c r="Z220" s="45">
        <v>7</v>
      </c>
      <c r="AA220" s="45">
        <v>7</v>
      </c>
      <c r="AB220" s="45">
        <v>7</v>
      </c>
      <c r="AC220" s="20">
        <v>7</v>
      </c>
    </row>
    <row r="221" spans="2:29" x14ac:dyDescent="0.35">
      <c r="B221" s="3">
        <v>218</v>
      </c>
      <c r="C221" s="45">
        <v>1</v>
      </c>
      <c r="D221" s="45">
        <v>4</v>
      </c>
      <c r="E221" s="45">
        <v>6</v>
      </c>
      <c r="F221" s="45">
        <v>1</v>
      </c>
      <c r="G221" s="45">
        <v>4</v>
      </c>
      <c r="H221" s="45">
        <v>6</v>
      </c>
      <c r="I221" s="45">
        <v>1</v>
      </c>
      <c r="J221" s="45">
        <v>4</v>
      </c>
      <c r="K221" s="45">
        <v>6</v>
      </c>
      <c r="L221" s="45">
        <v>1</v>
      </c>
      <c r="M221" s="45">
        <v>4</v>
      </c>
      <c r="N221" s="45">
        <v>11</v>
      </c>
      <c r="O221" s="45">
        <v>1</v>
      </c>
      <c r="P221" s="45">
        <v>4</v>
      </c>
      <c r="Q221" s="45">
        <v>11</v>
      </c>
      <c r="R221" s="45">
        <v>1</v>
      </c>
      <c r="S221" s="45">
        <v>4</v>
      </c>
      <c r="T221" s="45">
        <v>11</v>
      </c>
      <c r="U221" s="45">
        <v>1</v>
      </c>
      <c r="V221" s="45">
        <v>4</v>
      </c>
      <c r="W221" s="45">
        <v>11</v>
      </c>
      <c r="X221" s="45">
        <v>1</v>
      </c>
      <c r="Y221" s="45">
        <v>4</v>
      </c>
      <c r="Z221" s="45">
        <v>11</v>
      </c>
      <c r="AA221" s="45">
        <v>1</v>
      </c>
      <c r="AB221" s="45">
        <v>4</v>
      </c>
      <c r="AC221" s="20">
        <v>11</v>
      </c>
    </row>
    <row r="222" spans="2:29" x14ac:dyDescent="0.35">
      <c r="B222" s="3">
        <v>219</v>
      </c>
      <c r="C222" s="45">
        <v>3</v>
      </c>
      <c r="D222" s="45">
        <v>3</v>
      </c>
      <c r="E222" s="45">
        <v>3</v>
      </c>
      <c r="F222" s="45">
        <v>3</v>
      </c>
      <c r="G222" s="45">
        <v>3</v>
      </c>
      <c r="H222" s="45">
        <v>3</v>
      </c>
      <c r="I222" s="45">
        <v>3</v>
      </c>
      <c r="J222" s="45">
        <v>3</v>
      </c>
      <c r="K222" s="45">
        <v>3</v>
      </c>
      <c r="L222" s="45">
        <v>5</v>
      </c>
      <c r="M222" s="45">
        <v>5</v>
      </c>
      <c r="N222" s="45">
        <v>5</v>
      </c>
      <c r="O222" s="45">
        <v>8</v>
      </c>
      <c r="P222" s="45">
        <v>8</v>
      </c>
      <c r="Q222" s="45">
        <v>8</v>
      </c>
      <c r="R222" s="45">
        <v>8</v>
      </c>
      <c r="S222" s="45">
        <v>8</v>
      </c>
      <c r="T222" s="45">
        <v>8</v>
      </c>
      <c r="U222" s="45">
        <v>5</v>
      </c>
      <c r="V222" s="45">
        <v>5</v>
      </c>
      <c r="W222" s="45">
        <v>5</v>
      </c>
      <c r="X222" s="45">
        <v>10</v>
      </c>
      <c r="Y222" s="45">
        <v>11</v>
      </c>
      <c r="Z222" s="45">
        <v>11</v>
      </c>
      <c r="AA222" s="45">
        <v>10</v>
      </c>
      <c r="AB222" s="45">
        <v>11</v>
      </c>
      <c r="AC222" s="20">
        <v>11</v>
      </c>
    </row>
    <row r="223" spans="2:29" x14ac:dyDescent="0.35">
      <c r="B223" s="3">
        <v>220</v>
      </c>
      <c r="C223" s="45">
        <v>2</v>
      </c>
      <c r="D223" s="45">
        <v>2</v>
      </c>
      <c r="E223" s="45">
        <v>2</v>
      </c>
      <c r="F223" s="45">
        <v>5</v>
      </c>
      <c r="G223" s="45">
        <v>6</v>
      </c>
      <c r="H223" s="45">
        <v>6</v>
      </c>
      <c r="I223" s="45">
        <v>5</v>
      </c>
      <c r="J223" s="45">
        <v>6</v>
      </c>
      <c r="K223" s="45">
        <v>6</v>
      </c>
      <c r="L223" s="45">
        <v>2</v>
      </c>
      <c r="M223" s="45">
        <v>2</v>
      </c>
      <c r="N223" s="45">
        <v>2</v>
      </c>
      <c r="O223" s="45">
        <v>5</v>
      </c>
      <c r="P223" s="45">
        <v>8</v>
      </c>
      <c r="Q223" s="45">
        <v>11</v>
      </c>
      <c r="R223" s="45">
        <v>5</v>
      </c>
      <c r="S223" s="45">
        <v>8</v>
      </c>
      <c r="T223" s="45">
        <v>11</v>
      </c>
      <c r="U223" s="45">
        <v>2</v>
      </c>
      <c r="V223" s="45">
        <v>2</v>
      </c>
      <c r="W223" s="45">
        <v>2</v>
      </c>
      <c r="X223" s="45">
        <v>5</v>
      </c>
      <c r="Y223" s="45">
        <v>8</v>
      </c>
      <c r="Z223" s="45">
        <v>11</v>
      </c>
      <c r="AA223" s="45">
        <v>5</v>
      </c>
      <c r="AB223" s="45">
        <v>8</v>
      </c>
      <c r="AC223" s="20">
        <v>11</v>
      </c>
    </row>
    <row r="224" spans="2:29" x14ac:dyDescent="0.35">
      <c r="B224" s="3">
        <v>221</v>
      </c>
      <c r="C224" s="45">
        <v>1</v>
      </c>
      <c r="D224" s="45">
        <v>1</v>
      </c>
      <c r="E224" s="45">
        <v>1</v>
      </c>
      <c r="F224" s="45">
        <v>3</v>
      </c>
      <c r="G224" s="45">
        <v>3</v>
      </c>
      <c r="H224" s="45">
        <v>3</v>
      </c>
      <c r="I224" s="45">
        <v>3</v>
      </c>
      <c r="J224" s="45">
        <v>3</v>
      </c>
      <c r="K224" s="45">
        <v>3</v>
      </c>
      <c r="L224" s="45">
        <v>1</v>
      </c>
      <c r="M224" s="45">
        <v>1</v>
      </c>
      <c r="N224" s="45">
        <v>1</v>
      </c>
      <c r="O224" s="45">
        <v>11</v>
      </c>
      <c r="P224" s="45">
        <v>11</v>
      </c>
      <c r="Q224" s="45">
        <v>11</v>
      </c>
      <c r="R224" s="45">
        <v>11</v>
      </c>
      <c r="S224" s="45">
        <v>11</v>
      </c>
      <c r="T224" s="45">
        <v>11</v>
      </c>
      <c r="U224" s="45">
        <v>1</v>
      </c>
      <c r="V224" s="45">
        <v>1</v>
      </c>
      <c r="W224" s="45">
        <v>1</v>
      </c>
      <c r="X224" s="45">
        <v>11</v>
      </c>
      <c r="Y224" s="45">
        <v>11</v>
      </c>
      <c r="Z224" s="45">
        <v>11</v>
      </c>
      <c r="AA224" s="45">
        <v>11</v>
      </c>
      <c r="AB224" s="45">
        <v>12</v>
      </c>
      <c r="AC224" s="20">
        <v>12</v>
      </c>
    </row>
    <row r="225" spans="2:29" x14ac:dyDescent="0.35">
      <c r="B225" s="3">
        <v>222</v>
      </c>
      <c r="C225" s="45">
        <v>2</v>
      </c>
      <c r="D225" s="45">
        <v>2</v>
      </c>
      <c r="E225" s="45">
        <v>2</v>
      </c>
      <c r="F225" s="45">
        <v>2</v>
      </c>
      <c r="G225" s="45">
        <v>2</v>
      </c>
      <c r="H225" s="45">
        <v>2</v>
      </c>
      <c r="I225" s="45">
        <v>2</v>
      </c>
      <c r="J225" s="45">
        <v>2</v>
      </c>
      <c r="K225" s="45">
        <v>2</v>
      </c>
      <c r="L225" s="45">
        <v>6</v>
      </c>
      <c r="M225" s="45">
        <v>6</v>
      </c>
      <c r="N225" s="45">
        <v>6</v>
      </c>
      <c r="O225" s="45">
        <v>6</v>
      </c>
      <c r="P225" s="45">
        <v>6</v>
      </c>
      <c r="Q225" s="45">
        <v>6</v>
      </c>
      <c r="R225" s="45">
        <v>6</v>
      </c>
      <c r="S225" s="45">
        <v>6</v>
      </c>
      <c r="T225" s="45">
        <v>6</v>
      </c>
      <c r="U225" s="45">
        <v>6</v>
      </c>
      <c r="V225" s="45">
        <v>6</v>
      </c>
      <c r="W225" s="45">
        <v>6</v>
      </c>
      <c r="X225" s="45">
        <v>8</v>
      </c>
      <c r="Y225" s="45">
        <v>8</v>
      </c>
      <c r="Z225" s="45">
        <v>8</v>
      </c>
      <c r="AA225" s="45">
        <v>9</v>
      </c>
      <c r="AB225" s="45">
        <v>9</v>
      </c>
      <c r="AC225" s="20">
        <v>9</v>
      </c>
    </row>
    <row r="226" spans="2:29" x14ac:dyDescent="0.35">
      <c r="B226" s="3">
        <v>223</v>
      </c>
      <c r="C226" s="45">
        <v>11</v>
      </c>
      <c r="D226" s="45">
        <v>11</v>
      </c>
      <c r="E226" s="45">
        <v>11</v>
      </c>
      <c r="F226" s="45">
        <v>11</v>
      </c>
      <c r="G226" s="45">
        <v>11</v>
      </c>
      <c r="H226" s="45">
        <v>11</v>
      </c>
      <c r="I226" s="45">
        <v>11</v>
      </c>
      <c r="J226" s="45">
        <v>11</v>
      </c>
      <c r="K226" s="45">
        <v>11</v>
      </c>
      <c r="L226" s="45">
        <v>11</v>
      </c>
      <c r="M226" s="45">
        <v>11</v>
      </c>
      <c r="N226" s="45">
        <v>11</v>
      </c>
      <c r="O226" s="45">
        <v>11</v>
      </c>
      <c r="P226" s="45">
        <v>12</v>
      </c>
      <c r="Q226" s="45">
        <v>12</v>
      </c>
      <c r="R226" s="45">
        <v>11</v>
      </c>
      <c r="S226" s="45">
        <v>12</v>
      </c>
      <c r="T226" s="45">
        <v>12</v>
      </c>
      <c r="U226" s="45">
        <v>11</v>
      </c>
      <c r="V226" s="45">
        <v>11</v>
      </c>
      <c r="W226" s="45">
        <v>11</v>
      </c>
      <c r="X226" s="45">
        <v>11</v>
      </c>
      <c r="Y226" s="45">
        <v>12</v>
      </c>
      <c r="Z226" s="45">
        <v>12</v>
      </c>
      <c r="AA226" s="45">
        <v>11</v>
      </c>
      <c r="AB226" s="45">
        <v>12</v>
      </c>
      <c r="AC226" s="20">
        <v>13</v>
      </c>
    </row>
    <row r="227" spans="2:29" x14ac:dyDescent="0.35">
      <c r="B227" s="3">
        <v>224</v>
      </c>
      <c r="C227" s="45">
        <v>3</v>
      </c>
      <c r="D227" s="45">
        <v>3</v>
      </c>
      <c r="E227" s="45">
        <v>3</v>
      </c>
      <c r="F227" s="45">
        <v>4</v>
      </c>
      <c r="G227" s="45">
        <v>9</v>
      </c>
      <c r="H227" s="45">
        <v>9</v>
      </c>
      <c r="I227" s="45">
        <v>4</v>
      </c>
      <c r="J227" s="45">
        <v>9</v>
      </c>
      <c r="K227" s="45">
        <v>9</v>
      </c>
      <c r="L227" s="45">
        <v>3</v>
      </c>
      <c r="M227" s="45">
        <v>3</v>
      </c>
      <c r="N227" s="45">
        <v>3</v>
      </c>
      <c r="O227" s="45">
        <v>4</v>
      </c>
      <c r="P227" s="45">
        <v>11</v>
      </c>
      <c r="Q227" s="45">
        <v>11</v>
      </c>
      <c r="R227" s="45">
        <v>4</v>
      </c>
      <c r="S227" s="45">
        <v>11</v>
      </c>
      <c r="T227" s="45">
        <v>11</v>
      </c>
      <c r="U227" s="45">
        <v>3</v>
      </c>
      <c r="V227" s="45">
        <v>3</v>
      </c>
      <c r="W227" s="45">
        <v>3</v>
      </c>
      <c r="X227" s="45">
        <v>4</v>
      </c>
      <c r="Y227" s="45">
        <v>11</v>
      </c>
      <c r="Z227" s="45">
        <v>11</v>
      </c>
      <c r="AA227" s="45">
        <v>4</v>
      </c>
      <c r="AB227" s="45">
        <v>11</v>
      </c>
      <c r="AC227" s="20">
        <v>12</v>
      </c>
    </row>
    <row r="228" spans="2:29" x14ac:dyDescent="0.35">
      <c r="B228" s="3">
        <v>225</v>
      </c>
      <c r="C228" s="45">
        <v>0</v>
      </c>
      <c r="D228" s="45">
        <v>0</v>
      </c>
      <c r="E228" s="45">
        <v>0</v>
      </c>
      <c r="F228" s="45">
        <v>0</v>
      </c>
      <c r="G228" s="45">
        <v>0</v>
      </c>
      <c r="H228" s="45">
        <v>0</v>
      </c>
      <c r="I228" s="45">
        <v>0</v>
      </c>
      <c r="J228" s="45">
        <v>0</v>
      </c>
      <c r="K228" s="45">
        <v>0</v>
      </c>
      <c r="L228" s="45">
        <v>4</v>
      </c>
      <c r="M228" s="45">
        <v>4</v>
      </c>
      <c r="N228" s="45">
        <v>4</v>
      </c>
      <c r="O228" s="45">
        <v>4</v>
      </c>
      <c r="P228" s="45">
        <v>4</v>
      </c>
      <c r="Q228" s="45">
        <v>4</v>
      </c>
      <c r="R228" s="45">
        <v>4</v>
      </c>
      <c r="S228" s="45">
        <v>4</v>
      </c>
      <c r="T228" s="45">
        <v>4</v>
      </c>
      <c r="U228" s="45">
        <v>11</v>
      </c>
      <c r="V228" s="45">
        <v>11</v>
      </c>
      <c r="W228" s="45">
        <v>11</v>
      </c>
      <c r="X228" s="45">
        <v>11</v>
      </c>
      <c r="Y228" s="45">
        <v>11</v>
      </c>
      <c r="Z228" s="45">
        <v>11</v>
      </c>
      <c r="AA228" s="45">
        <v>11</v>
      </c>
      <c r="AB228" s="45">
        <v>11</v>
      </c>
      <c r="AC228" s="20">
        <v>11</v>
      </c>
    </row>
    <row r="229" spans="2:29" x14ac:dyDescent="0.35">
      <c r="B229" s="3">
        <v>226</v>
      </c>
      <c r="C229" s="45">
        <v>0</v>
      </c>
      <c r="D229" s="45">
        <v>0</v>
      </c>
      <c r="E229" s="45">
        <v>0</v>
      </c>
      <c r="F229" s="45">
        <v>1</v>
      </c>
      <c r="G229" s="45">
        <v>1</v>
      </c>
      <c r="H229" s="45">
        <v>1</v>
      </c>
      <c r="I229" s="45">
        <v>1</v>
      </c>
      <c r="J229" s="45">
        <v>1</v>
      </c>
      <c r="K229" s="45">
        <v>1</v>
      </c>
      <c r="L229" s="45">
        <v>0</v>
      </c>
      <c r="M229" s="45">
        <v>0</v>
      </c>
      <c r="N229" s="45">
        <v>0</v>
      </c>
      <c r="O229" s="45">
        <v>1</v>
      </c>
      <c r="P229" s="45">
        <v>1</v>
      </c>
      <c r="Q229" s="45">
        <v>1</v>
      </c>
      <c r="R229" s="45">
        <v>5</v>
      </c>
      <c r="S229" s="45">
        <v>6</v>
      </c>
      <c r="T229" s="45">
        <v>7</v>
      </c>
      <c r="U229" s="45">
        <v>0</v>
      </c>
      <c r="V229" s="45">
        <v>0</v>
      </c>
      <c r="W229" s="45">
        <v>0</v>
      </c>
      <c r="X229" s="45">
        <v>1</v>
      </c>
      <c r="Y229" s="45">
        <v>1</v>
      </c>
      <c r="Z229" s="45">
        <v>1</v>
      </c>
      <c r="AA229" s="45">
        <v>5</v>
      </c>
      <c r="AB229" s="45">
        <v>6</v>
      </c>
      <c r="AC229" s="20">
        <v>7</v>
      </c>
    </row>
    <row r="230" spans="2:29" x14ac:dyDescent="0.35">
      <c r="B230" s="3">
        <v>227</v>
      </c>
      <c r="C230" s="45">
        <v>4</v>
      </c>
      <c r="D230" s="45">
        <v>4</v>
      </c>
      <c r="E230" s="45">
        <v>4</v>
      </c>
      <c r="F230" s="45">
        <v>5</v>
      </c>
      <c r="G230" s="45">
        <v>5</v>
      </c>
      <c r="H230" s="45">
        <v>5</v>
      </c>
      <c r="I230" s="45">
        <v>8</v>
      </c>
      <c r="J230" s="45">
        <v>8</v>
      </c>
      <c r="K230" s="45">
        <v>8</v>
      </c>
      <c r="L230" s="45">
        <v>4</v>
      </c>
      <c r="M230" s="45">
        <v>4</v>
      </c>
      <c r="N230" s="45">
        <v>4</v>
      </c>
      <c r="O230" s="45">
        <v>5</v>
      </c>
      <c r="P230" s="45">
        <v>5</v>
      </c>
      <c r="Q230" s="45">
        <v>5</v>
      </c>
      <c r="R230" s="45">
        <v>8</v>
      </c>
      <c r="S230" s="45">
        <v>8</v>
      </c>
      <c r="T230" s="45">
        <v>8</v>
      </c>
      <c r="U230" s="45">
        <v>4</v>
      </c>
      <c r="V230" s="45">
        <v>4</v>
      </c>
      <c r="W230" s="45">
        <v>4</v>
      </c>
      <c r="X230" s="45">
        <v>5</v>
      </c>
      <c r="Y230" s="45">
        <v>5</v>
      </c>
      <c r="Z230" s="45">
        <v>5</v>
      </c>
      <c r="AA230" s="45">
        <v>8</v>
      </c>
      <c r="AB230" s="45">
        <v>8</v>
      </c>
      <c r="AC230" s="20">
        <v>8</v>
      </c>
    </row>
    <row r="231" spans="2:29" x14ac:dyDescent="0.35">
      <c r="B231" s="3">
        <v>228</v>
      </c>
      <c r="C231" s="45">
        <v>2</v>
      </c>
      <c r="D231" s="45">
        <v>2</v>
      </c>
      <c r="E231" s="45">
        <v>2</v>
      </c>
      <c r="F231" s="45">
        <v>3</v>
      </c>
      <c r="G231" s="45">
        <v>11</v>
      </c>
      <c r="H231" s="45">
        <v>11</v>
      </c>
      <c r="I231" s="45">
        <v>3</v>
      </c>
      <c r="J231" s="45">
        <v>11</v>
      </c>
      <c r="K231" s="45">
        <v>11</v>
      </c>
      <c r="L231" s="45">
        <v>2</v>
      </c>
      <c r="M231" s="45">
        <v>2</v>
      </c>
      <c r="N231" s="45">
        <v>2</v>
      </c>
      <c r="O231" s="45">
        <v>3</v>
      </c>
      <c r="P231" s="45">
        <v>11</v>
      </c>
      <c r="Q231" s="45">
        <v>11</v>
      </c>
      <c r="R231" s="45">
        <v>3</v>
      </c>
      <c r="S231" s="45">
        <v>11</v>
      </c>
      <c r="T231" s="45">
        <v>12</v>
      </c>
      <c r="U231" s="45">
        <v>2</v>
      </c>
      <c r="V231" s="45">
        <v>2</v>
      </c>
      <c r="W231" s="45">
        <v>2</v>
      </c>
      <c r="X231" s="45">
        <v>3</v>
      </c>
      <c r="Y231" s="45">
        <v>11</v>
      </c>
      <c r="Z231" s="45">
        <v>11</v>
      </c>
      <c r="AA231" s="45">
        <v>3</v>
      </c>
      <c r="AB231" s="45">
        <v>11</v>
      </c>
      <c r="AC231" s="20">
        <v>12</v>
      </c>
    </row>
    <row r="232" spans="2:29" x14ac:dyDescent="0.35">
      <c r="B232" s="3">
        <v>229</v>
      </c>
      <c r="C232" s="45">
        <v>0</v>
      </c>
      <c r="D232" s="45">
        <v>0</v>
      </c>
      <c r="E232" s="45">
        <v>0</v>
      </c>
      <c r="F232" s="45">
        <v>7</v>
      </c>
      <c r="G232" s="45">
        <v>7</v>
      </c>
      <c r="H232" s="45">
        <v>7</v>
      </c>
      <c r="I232" s="45">
        <v>11</v>
      </c>
      <c r="J232" s="45">
        <v>11</v>
      </c>
      <c r="K232" s="45">
        <v>11</v>
      </c>
      <c r="L232" s="45">
        <v>0</v>
      </c>
      <c r="M232" s="45">
        <v>0</v>
      </c>
      <c r="N232" s="45">
        <v>0</v>
      </c>
      <c r="O232" s="45">
        <v>7</v>
      </c>
      <c r="P232" s="45">
        <v>7</v>
      </c>
      <c r="Q232" s="45">
        <v>7</v>
      </c>
      <c r="R232" s="45">
        <v>11</v>
      </c>
      <c r="S232" s="45">
        <v>11</v>
      </c>
      <c r="T232" s="45">
        <v>11</v>
      </c>
      <c r="U232" s="45">
        <v>0</v>
      </c>
      <c r="V232" s="45">
        <v>0</v>
      </c>
      <c r="W232" s="45">
        <v>0</v>
      </c>
      <c r="X232" s="45">
        <v>7</v>
      </c>
      <c r="Y232" s="45">
        <v>7</v>
      </c>
      <c r="Z232" s="45">
        <v>7</v>
      </c>
      <c r="AA232" s="45">
        <v>11</v>
      </c>
      <c r="AB232" s="45">
        <v>11</v>
      </c>
      <c r="AC232" s="20">
        <v>11</v>
      </c>
    </row>
    <row r="233" spans="2:29" x14ac:dyDescent="0.35">
      <c r="B233" s="3">
        <v>230</v>
      </c>
      <c r="C233" s="45">
        <v>11</v>
      </c>
      <c r="D233" s="45">
        <v>11</v>
      </c>
      <c r="E233" s="45">
        <v>11</v>
      </c>
      <c r="F233" s="45">
        <v>11</v>
      </c>
      <c r="G233" s="45">
        <v>11</v>
      </c>
      <c r="H233" s="45">
        <v>11</v>
      </c>
      <c r="I233" s="45">
        <v>11</v>
      </c>
      <c r="J233" s="45">
        <v>11</v>
      </c>
      <c r="K233" s="45">
        <v>11</v>
      </c>
      <c r="L233" s="45">
        <v>11</v>
      </c>
      <c r="M233" s="45">
        <v>11</v>
      </c>
      <c r="N233" s="45">
        <v>11</v>
      </c>
      <c r="O233" s="45">
        <v>11</v>
      </c>
      <c r="P233" s="45">
        <v>12</v>
      </c>
      <c r="Q233" s="45">
        <v>12</v>
      </c>
      <c r="R233" s="45">
        <v>11</v>
      </c>
      <c r="S233" s="45">
        <v>12</v>
      </c>
      <c r="T233" s="45">
        <v>12</v>
      </c>
      <c r="U233" s="45">
        <v>11</v>
      </c>
      <c r="V233" s="45">
        <v>11</v>
      </c>
      <c r="W233" s="45">
        <v>11</v>
      </c>
      <c r="X233" s="45">
        <v>11</v>
      </c>
      <c r="Y233" s="45">
        <v>12</v>
      </c>
      <c r="Z233" s="45">
        <v>12</v>
      </c>
      <c r="AA233" s="45">
        <v>11</v>
      </c>
      <c r="AB233" s="45">
        <v>12</v>
      </c>
      <c r="AC233" s="20">
        <v>13</v>
      </c>
    </row>
    <row r="234" spans="2:29" x14ac:dyDescent="0.35">
      <c r="B234" s="3">
        <v>231</v>
      </c>
      <c r="C234" s="45">
        <v>2</v>
      </c>
      <c r="D234" s="45">
        <v>2</v>
      </c>
      <c r="E234" s="45">
        <v>2</v>
      </c>
      <c r="F234" s="45">
        <v>2</v>
      </c>
      <c r="G234" s="45">
        <v>2</v>
      </c>
      <c r="H234" s="45">
        <v>2</v>
      </c>
      <c r="I234" s="45">
        <v>2</v>
      </c>
      <c r="J234" s="45">
        <v>2</v>
      </c>
      <c r="K234" s="45">
        <v>2</v>
      </c>
      <c r="L234" s="45">
        <v>6</v>
      </c>
      <c r="M234" s="45">
        <v>8</v>
      </c>
      <c r="N234" s="45">
        <v>8</v>
      </c>
      <c r="O234" s="45">
        <v>6</v>
      </c>
      <c r="P234" s="45">
        <v>8</v>
      </c>
      <c r="Q234" s="45">
        <v>8</v>
      </c>
      <c r="R234" s="45">
        <v>6</v>
      </c>
      <c r="S234" s="45">
        <v>8</v>
      </c>
      <c r="T234" s="45">
        <v>8</v>
      </c>
      <c r="U234" s="45">
        <v>6</v>
      </c>
      <c r="V234" s="45">
        <v>9</v>
      </c>
      <c r="W234" s="45">
        <v>9</v>
      </c>
      <c r="X234" s="45">
        <v>6</v>
      </c>
      <c r="Y234" s="45">
        <v>9</v>
      </c>
      <c r="Z234" s="45">
        <v>9</v>
      </c>
      <c r="AA234" s="45">
        <v>6</v>
      </c>
      <c r="AB234" s="45">
        <v>9</v>
      </c>
      <c r="AC234" s="20">
        <v>9</v>
      </c>
    </row>
    <row r="235" spans="2:29" x14ac:dyDescent="0.35">
      <c r="B235" s="3">
        <v>232</v>
      </c>
      <c r="C235" s="45">
        <v>6</v>
      </c>
      <c r="D235" s="45">
        <v>6</v>
      </c>
      <c r="E235" s="45">
        <v>6</v>
      </c>
      <c r="F235" s="45">
        <v>7</v>
      </c>
      <c r="G235" s="45">
        <v>7</v>
      </c>
      <c r="H235" s="45">
        <v>7</v>
      </c>
      <c r="I235" s="45">
        <v>8</v>
      </c>
      <c r="J235" s="45">
        <v>8</v>
      </c>
      <c r="K235" s="45">
        <v>8</v>
      </c>
      <c r="L235" s="45">
        <v>6</v>
      </c>
      <c r="M235" s="45">
        <v>6</v>
      </c>
      <c r="N235" s="45">
        <v>6</v>
      </c>
      <c r="O235" s="45">
        <v>7</v>
      </c>
      <c r="P235" s="45">
        <v>7</v>
      </c>
      <c r="Q235" s="45">
        <v>7</v>
      </c>
      <c r="R235" s="45">
        <v>11</v>
      </c>
      <c r="S235" s="45">
        <v>11</v>
      </c>
      <c r="T235" s="45">
        <v>11</v>
      </c>
      <c r="U235" s="45">
        <v>6</v>
      </c>
      <c r="V235" s="45">
        <v>6</v>
      </c>
      <c r="W235" s="45">
        <v>6</v>
      </c>
      <c r="X235" s="45">
        <v>7</v>
      </c>
      <c r="Y235" s="45">
        <v>7</v>
      </c>
      <c r="Z235" s="45">
        <v>7</v>
      </c>
      <c r="AA235" s="45">
        <v>11</v>
      </c>
      <c r="AB235" s="45">
        <v>11</v>
      </c>
      <c r="AC235" s="20">
        <v>11</v>
      </c>
    </row>
    <row r="236" spans="2:29" x14ac:dyDescent="0.35">
      <c r="B236" s="3">
        <v>233</v>
      </c>
      <c r="C236" s="45">
        <v>1</v>
      </c>
      <c r="D236" s="45">
        <v>1</v>
      </c>
      <c r="E236" s="45">
        <v>1</v>
      </c>
      <c r="F236" s="45">
        <v>5</v>
      </c>
      <c r="G236" s="45">
        <v>8</v>
      </c>
      <c r="H236" s="45">
        <v>8</v>
      </c>
      <c r="I236" s="45">
        <v>5</v>
      </c>
      <c r="J236" s="45">
        <v>8</v>
      </c>
      <c r="K236" s="45">
        <v>8</v>
      </c>
      <c r="L236" s="45">
        <v>1</v>
      </c>
      <c r="M236" s="45">
        <v>1</v>
      </c>
      <c r="N236" s="45">
        <v>1</v>
      </c>
      <c r="O236" s="45">
        <v>5</v>
      </c>
      <c r="P236" s="45">
        <v>9</v>
      </c>
      <c r="Q236" s="45">
        <v>11</v>
      </c>
      <c r="R236" s="45">
        <v>5</v>
      </c>
      <c r="S236" s="45">
        <v>9</v>
      </c>
      <c r="T236" s="45">
        <v>11</v>
      </c>
      <c r="U236" s="45">
        <v>1</v>
      </c>
      <c r="V236" s="45">
        <v>1</v>
      </c>
      <c r="W236" s="45">
        <v>1</v>
      </c>
      <c r="X236" s="45">
        <v>5</v>
      </c>
      <c r="Y236" s="45">
        <v>9</v>
      </c>
      <c r="Z236" s="45">
        <v>11</v>
      </c>
      <c r="AA236" s="45">
        <v>5</v>
      </c>
      <c r="AB236" s="45">
        <v>9</v>
      </c>
      <c r="AC236" s="20">
        <v>11</v>
      </c>
    </row>
    <row r="237" spans="2:29" x14ac:dyDescent="0.35">
      <c r="B237" s="3">
        <v>234</v>
      </c>
      <c r="C237" s="45">
        <v>1</v>
      </c>
      <c r="D237" s="45">
        <v>1</v>
      </c>
      <c r="E237" s="45">
        <v>1</v>
      </c>
      <c r="F237" s="45">
        <v>1</v>
      </c>
      <c r="G237" s="45">
        <v>1</v>
      </c>
      <c r="H237" s="45">
        <v>1</v>
      </c>
      <c r="I237" s="45">
        <v>1</v>
      </c>
      <c r="J237" s="45">
        <v>1</v>
      </c>
      <c r="K237" s="45">
        <v>1</v>
      </c>
      <c r="L237" s="45">
        <v>3</v>
      </c>
      <c r="M237" s="45">
        <v>3</v>
      </c>
      <c r="N237" s="45">
        <v>3</v>
      </c>
      <c r="O237" s="45">
        <v>8</v>
      </c>
      <c r="P237" s="45">
        <v>9</v>
      </c>
      <c r="Q237" s="45">
        <v>10</v>
      </c>
      <c r="R237" s="45">
        <v>8</v>
      </c>
      <c r="S237" s="45">
        <v>9</v>
      </c>
      <c r="T237" s="45">
        <v>10</v>
      </c>
      <c r="U237" s="45">
        <v>3</v>
      </c>
      <c r="V237" s="45">
        <v>3</v>
      </c>
      <c r="W237" s="45">
        <v>3</v>
      </c>
      <c r="X237" s="45">
        <v>8</v>
      </c>
      <c r="Y237" s="45">
        <v>9</v>
      </c>
      <c r="Z237" s="45">
        <v>11</v>
      </c>
      <c r="AA237" s="45">
        <v>8</v>
      </c>
      <c r="AB237" s="45">
        <v>9</v>
      </c>
      <c r="AC237" s="20">
        <v>11</v>
      </c>
    </row>
    <row r="238" spans="2:29" x14ac:dyDescent="0.35">
      <c r="B238" s="3">
        <v>235</v>
      </c>
      <c r="C238" s="45">
        <v>1</v>
      </c>
      <c r="D238" s="45">
        <v>1</v>
      </c>
      <c r="E238" s="45">
        <v>1</v>
      </c>
      <c r="F238" s="45">
        <v>1</v>
      </c>
      <c r="G238" s="45">
        <v>1</v>
      </c>
      <c r="H238" s="45">
        <v>1</v>
      </c>
      <c r="I238" s="45">
        <v>1</v>
      </c>
      <c r="J238" s="45">
        <v>1</v>
      </c>
      <c r="K238" s="45">
        <v>1</v>
      </c>
      <c r="L238" s="45">
        <v>3</v>
      </c>
      <c r="M238" s="45">
        <v>3</v>
      </c>
      <c r="N238" s="45">
        <v>3</v>
      </c>
      <c r="O238" s="45">
        <v>3</v>
      </c>
      <c r="P238" s="45">
        <v>3</v>
      </c>
      <c r="Q238" s="45">
        <v>3</v>
      </c>
      <c r="R238" s="45">
        <v>3</v>
      </c>
      <c r="S238" s="45">
        <v>3</v>
      </c>
      <c r="T238" s="45">
        <v>3</v>
      </c>
      <c r="U238" s="45">
        <v>11</v>
      </c>
      <c r="V238" s="45">
        <v>11</v>
      </c>
      <c r="W238" s="45">
        <v>11</v>
      </c>
      <c r="X238" s="45">
        <v>11</v>
      </c>
      <c r="Y238" s="45">
        <v>11</v>
      </c>
      <c r="Z238" s="45">
        <v>11</v>
      </c>
      <c r="AA238" s="45">
        <v>11</v>
      </c>
      <c r="AB238" s="45">
        <v>11</v>
      </c>
      <c r="AC238" s="20">
        <v>11</v>
      </c>
    </row>
    <row r="239" spans="2:29" x14ac:dyDescent="0.35">
      <c r="B239" s="3">
        <v>236</v>
      </c>
      <c r="C239" s="45">
        <v>0</v>
      </c>
      <c r="D239" s="45">
        <v>0</v>
      </c>
      <c r="E239" s="45">
        <v>0</v>
      </c>
      <c r="F239" s="45">
        <v>0</v>
      </c>
      <c r="G239" s="45">
        <v>0</v>
      </c>
      <c r="H239" s="45">
        <v>0</v>
      </c>
      <c r="I239" s="45">
        <v>0</v>
      </c>
      <c r="J239" s="45">
        <v>0</v>
      </c>
      <c r="K239" s="45">
        <v>0</v>
      </c>
      <c r="L239" s="45">
        <v>4</v>
      </c>
      <c r="M239" s="45">
        <v>4</v>
      </c>
      <c r="N239" s="45">
        <v>4</v>
      </c>
      <c r="O239" s="45">
        <v>4</v>
      </c>
      <c r="P239" s="45">
        <v>4</v>
      </c>
      <c r="Q239" s="45">
        <v>4</v>
      </c>
      <c r="R239" s="45">
        <v>4</v>
      </c>
      <c r="S239" s="45">
        <v>4</v>
      </c>
      <c r="T239" s="45">
        <v>4</v>
      </c>
      <c r="U239" s="45">
        <v>5</v>
      </c>
      <c r="V239" s="45">
        <v>5</v>
      </c>
      <c r="W239" s="45">
        <v>5</v>
      </c>
      <c r="X239" s="45">
        <v>6</v>
      </c>
      <c r="Y239" s="45">
        <v>6</v>
      </c>
      <c r="Z239" s="45">
        <v>6</v>
      </c>
      <c r="AA239" s="45">
        <v>6</v>
      </c>
      <c r="AB239" s="45">
        <v>6</v>
      </c>
      <c r="AC239" s="20">
        <v>6</v>
      </c>
    </row>
    <row r="240" spans="2:29" x14ac:dyDescent="0.35">
      <c r="B240" s="3">
        <v>237</v>
      </c>
      <c r="C240" s="45">
        <v>7</v>
      </c>
      <c r="D240" s="45">
        <v>7</v>
      </c>
      <c r="E240" s="45">
        <v>7</v>
      </c>
      <c r="F240" s="45">
        <v>7</v>
      </c>
      <c r="G240" s="45">
        <v>7</v>
      </c>
      <c r="H240" s="45">
        <v>7</v>
      </c>
      <c r="I240" s="45">
        <v>7</v>
      </c>
      <c r="J240" s="45">
        <v>7</v>
      </c>
      <c r="K240" s="45">
        <v>7</v>
      </c>
      <c r="L240" s="45">
        <v>7</v>
      </c>
      <c r="M240" s="45">
        <v>7</v>
      </c>
      <c r="N240" s="45">
        <v>7</v>
      </c>
      <c r="O240" s="45">
        <v>9</v>
      </c>
      <c r="P240" s="45">
        <v>9</v>
      </c>
      <c r="Q240" s="45">
        <v>9</v>
      </c>
      <c r="R240" s="45">
        <v>9</v>
      </c>
      <c r="S240" s="45">
        <v>9</v>
      </c>
      <c r="T240" s="45">
        <v>9</v>
      </c>
      <c r="U240" s="45">
        <v>7</v>
      </c>
      <c r="V240" s="45">
        <v>7</v>
      </c>
      <c r="W240" s="45">
        <v>7</v>
      </c>
      <c r="X240" s="45">
        <v>11</v>
      </c>
      <c r="Y240" s="45">
        <v>11</v>
      </c>
      <c r="Z240" s="45">
        <v>11</v>
      </c>
      <c r="AA240" s="45">
        <v>11</v>
      </c>
      <c r="AB240" s="45">
        <v>11</v>
      </c>
      <c r="AC240" s="20">
        <v>11</v>
      </c>
    </row>
    <row r="241" spans="2:29" x14ac:dyDescent="0.35">
      <c r="B241" s="3">
        <v>238</v>
      </c>
      <c r="C241" s="45">
        <v>8</v>
      </c>
      <c r="D241" s="45">
        <v>8</v>
      </c>
      <c r="E241" s="45">
        <v>8</v>
      </c>
      <c r="F241" s="45">
        <v>8</v>
      </c>
      <c r="G241" s="45">
        <v>8</v>
      </c>
      <c r="H241" s="45">
        <v>8</v>
      </c>
      <c r="I241" s="45">
        <v>8</v>
      </c>
      <c r="J241" s="45">
        <v>8</v>
      </c>
      <c r="K241" s="45">
        <v>8</v>
      </c>
      <c r="L241" s="45">
        <v>11</v>
      </c>
      <c r="M241" s="45">
        <v>11</v>
      </c>
      <c r="N241" s="45">
        <v>11</v>
      </c>
      <c r="O241" s="45">
        <v>11</v>
      </c>
      <c r="P241" s="45">
        <v>11</v>
      </c>
      <c r="Q241" s="45">
        <v>11</v>
      </c>
      <c r="R241" s="45">
        <v>11</v>
      </c>
      <c r="S241" s="45">
        <v>11</v>
      </c>
      <c r="T241" s="45">
        <v>11</v>
      </c>
      <c r="U241" s="45">
        <v>11</v>
      </c>
      <c r="V241" s="45">
        <v>11</v>
      </c>
      <c r="W241" s="45">
        <v>11</v>
      </c>
      <c r="X241" s="45">
        <v>11</v>
      </c>
      <c r="Y241" s="45">
        <v>12</v>
      </c>
      <c r="Z241" s="45">
        <v>12</v>
      </c>
      <c r="AA241" s="45">
        <v>11</v>
      </c>
      <c r="AB241" s="45">
        <v>12</v>
      </c>
      <c r="AC241" s="20">
        <v>12</v>
      </c>
    </row>
    <row r="242" spans="2:29" x14ac:dyDescent="0.35">
      <c r="B242" s="3">
        <v>239</v>
      </c>
      <c r="C242" s="45">
        <v>2</v>
      </c>
      <c r="D242" s="45">
        <v>2</v>
      </c>
      <c r="E242" s="45">
        <v>2</v>
      </c>
      <c r="F242" s="45">
        <v>2</v>
      </c>
      <c r="G242" s="45">
        <v>2</v>
      </c>
      <c r="H242" s="45">
        <v>2</v>
      </c>
      <c r="I242" s="45">
        <v>2</v>
      </c>
      <c r="J242" s="45">
        <v>2</v>
      </c>
      <c r="K242" s="45">
        <v>2</v>
      </c>
      <c r="L242" s="45">
        <v>2</v>
      </c>
      <c r="M242" s="45">
        <v>2</v>
      </c>
      <c r="N242" s="45">
        <v>2</v>
      </c>
      <c r="O242" s="45">
        <v>6</v>
      </c>
      <c r="P242" s="45">
        <v>6</v>
      </c>
      <c r="Q242" s="45">
        <v>6</v>
      </c>
      <c r="R242" s="45">
        <v>6</v>
      </c>
      <c r="S242" s="45">
        <v>6</v>
      </c>
      <c r="T242" s="45">
        <v>6</v>
      </c>
      <c r="U242" s="45">
        <v>2</v>
      </c>
      <c r="V242" s="45">
        <v>2</v>
      </c>
      <c r="W242" s="45">
        <v>2</v>
      </c>
      <c r="X242" s="45">
        <v>9</v>
      </c>
      <c r="Y242" s="45">
        <v>11</v>
      </c>
      <c r="Z242" s="45">
        <v>11</v>
      </c>
      <c r="AA242" s="45">
        <v>9</v>
      </c>
      <c r="AB242" s="45">
        <v>11</v>
      </c>
      <c r="AC242" s="20">
        <v>11</v>
      </c>
    </row>
    <row r="243" spans="2:29" x14ac:dyDescent="0.35">
      <c r="B243" s="3">
        <v>240</v>
      </c>
      <c r="C243" s="45">
        <v>0</v>
      </c>
      <c r="D243" s="45">
        <v>0</v>
      </c>
      <c r="E243" s="45">
        <v>0</v>
      </c>
      <c r="F243" s="45">
        <v>0</v>
      </c>
      <c r="G243" s="45">
        <v>0</v>
      </c>
      <c r="H243" s="45">
        <v>0</v>
      </c>
      <c r="I243" s="45">
        <v>0</v>
      </c>
      <c r="J243" s="45">
        <v>0</v>
      </c>
      <c r="K243" s="45">
        <v>0</v>
      </c>
      <c r="L243" s="45">
        <v>1</v>
      </c>
      <c r="M243" s="45">
        <v>1</v>
      </c>
      <c r="N243" s="45">
        <v>1</v>
      </c>
      <c r="O243" s="45">
        <v>8</v>
      </c>
      <c r="P243" s="45">
        <v>8</v>
      </c>
      <c r="Q243" s="45">
        <v>8</v>
      </c>
      <c r="R243" s="45">
        <v>11</v>
      </c>
      <c r="S243" s="45">
        <v>11</v>
      </c>
      <c r="T243" s="45">
        <v>11</v>
      </c>
      <c r="U243" s="45">
        <v>1</v>
      </c>
      <c r="V243" s="45">
        <v>1</v>
      </c>
      <c r="W243" s="45">
        <v>1</v>
      </c>
      <c r="X243" s="45">
        <v>8</v>
      </c>
      <c r="Y243" s="45">
        <v>8</v>
      </c>
      <c r="Z243" s="45">
        <v>8</v>
      </c>
      <c r="AA243" s="45">
        <v>11</v>
      </c>
      <c r="AB243" s="45">
        <v>11</v>
      </c>
      <c r="AC243" s="20">
        <v>11</v>
      </c>
    </row>
    <row r="244" spans="2:29" x14ac:dyDescent="0.35">
      <c r="B244" s="3">
        <v>241</v>
      </c>
      <c r="C244" s="45">
        <v>1</v>
      </c>
      <c r="D244" s="45">
        <v>3</v>
      </c>
      <c r="E244" s="45">
        <v>3</v>
      </c>
      <c r="F244" s="45">
        <v>1</v>
      </c>
      <c r="G244" s="45">
        <v>3</v>
      </c>
      <c r="H244" s="45">
        <v>3</v>
      </c>
      <c r="I244" s="45">
        <v>1</v>
      </c>
      <c r="J244" s="45">
        <v>3</v>
      </c>
      <c r="K244" s="45">
        <v>3</v>
      </c>
      <c r="L244" s="45">
        <v>1</v>
      </c>
      <c r="M244" s="45">
        <v>4</v>
      </c>
      <c r="N244" s="45">
        <v>4</v>
      </c>
      <c r="O244" s="45">
        <v>1</v>
      </c>
      <c r="P244" s="45">
        <v>4</v>
      </c>
      <c r="Q244" s="45">
        <v>4</v>
      </c>
      <c r="R244" s="45">
        <v>1</v>
      </c>
      <c r="S244" s="45">
        <v>4</v>
      </c>
      <c r="T244" s="45">
        <v>4</v>
      </c>
      <c r="U244" s="45">
        <v>1</v>
      </c>
      <c r="V244" s="45">
        <v>5</v>
      </c>
      <c r="W244" s="45">
        <v>5</v>
      </c>
      <c r="X244" s="45">
        <v>1</v>
      </c>
      <c r="Y244" s="45">
        <v>6</v>
      </c>
      <c r="Z244" s="45">
        <v>6</v>
      </c>
      <c r="AA244" s="45">
        <v>1</v>
      </c>
      <c r="AB244" s="45">
        <v>11</v>
      </c>
      <c r="AC244" s="20">
        <v>11</v>
      </c>
    </row>
    <row r="245" spans="2:29" x14ac:dyDescent="0.35">
      <c r="B245" s="3">
        <v>242</v>
      </c>
      <c r="C245" s="45">
        <v>1</v>
      </c>
      <c r="D245" s="45">
        <v>1</v>
      </c>
      <c r="E245" s="45">
        <v>1</v>
      </c>
      <c r="F245" s="45">
        <v>1</v>
      </c>
      <c r="G245" s="45">
        <v>1</v>
      </c>
      <c r="H245" s="45">
        <v>1</v>
      </c>
      <c r="I245" s="45">
        <v>1</v>
      </c>
      <c r="J245" s="45">
        <v>1</v>
      </c>
      <c r="K245" s="45">
        <v>1</v>
      </c>
      <c r="L245" s="45">
        <v>9</v>
      </c>
      <c r="M245" s="45">
        <v>9</v>
      </c>
      <c r="N245" s="45">
        <v>9</v>
      </c>
      <c r="O245" s="45">
        <v>9</v>
      </c>
      <c r="P245" s="45">
        <v>9</v>
      </c>
      <c r="Q245" s="45">
        <v>9</v>
      </c>
      <c r="R245" s="45">
        <v>9</v>
      </c>
      <c r="S245" s="45">
        <v>9</v>
      </c>
      <c r="T245" s="45">
        <v>9</v>
      </c>
      <c r="U245" s="45">
        <v>11</v>
      </c>
      <c r="V245" s="45">
        <v>11</v>
      </c>
      <c r="W245" s="45">
        <v>11</v>
      </c>
      <c r="X245" s="45">
        <v>11</v>
      </c>
      <c r="Y245" s="45">
        <v>11</v>
      </c>
      <c r="Z245" s="45">
        <v>11</v>
      </c>
      <c r="AA245" s="45">
        <v>11</v>
      </c>
      <c r="AB245" s="45">
        <v>11</v>
      </c>
      <c r="AC245" s="20">
        <v>11</v>
      </c>
    </row>
    <row r="246" spans="2:29" x14ac:dyDescent="0.35">
      <c r="B246" s="3">
        <v>243</v>
      </c>
      <c r="C246" s="45">
        <v>0</v>
      </c>
      <c r="D246" s="45">
        <v>0</v>
      </c>
      <c r="E246" s="45">
        <v>0</v>
      </c>
      <c r="F246" s="45">
        <v>0</v>
      </c>
      <c r="G246" s="45">
        <v>0</v>
      </c>
      <c r="H246" s="45">
        <v>0</v>
      </c>
      <c r="I246" s="45">
        <v>0</v>
      </c>
      <c r="J246" s="45">
        <v>0</v>
      </c>
      <c r="K246" s="45">
        <v>0</v>
      </c>
      <c r="L246" s="45">
        <v>2</v>
      </c>
      <c r="M246" s="45">
        <v>2</v>
      </c>
      <c r="N246" s="45">
        <v>2</v>
      </c>
      <c r="O246" s="45">
        <v>2</v>
      </c>
      <c r="P246" s="45">
        <v>2</v>
      </c>
      <c r="Q246" s="45">
        <v>2</v>
      </c>
      <c r="R246" s="45">
        <v>2</v>
      </c>
      <c r="S246" s="45">
        <v>2</v>
      </c>
      <c r="T246" s="45">
        <v>2</v>
      </c>
      <c r="U246" s="45">
        <v>11</v>
      </c>
      <c r="V246" s="45">
        <v>11</v>
      </c>
      <c r="W246" s="45">
        <v>11</v>
      </c>
      <c r="X246" s="45">
        <v>11</v>
      </c>
      <c r="Y246" s="45">
        <v>11</v>
      </c>
      <c r="Z246" s="45">
        <v>11</v>
      </c>
      <c r="AA246" s="45">
        <v>11</v>
      </c>
      <c r="AB246" s="45">
        <v>11</v>
      </c>
      <c r="AC246" s="20">
        <v>11</v>
      </c>
    </row>
    <row r="247" spans="2:29" x14ac:dyDescent="0.35">
      <c r="B247" s="3">
        <v>244</v>
      </c>
      <c r="C247" s="45">
        <v>2</v>
      </c>
      <c r="D247" s="45">
        <v>2</v>
      </c>
      <c r="E247" s="45">
        <v>2</v>
      </c>
      <c r="F247" s="45">
        <v>3</v>
      </c>
      <c r="G247" s="45">
        <v>6</v>
      </c>
      <c r="H247" s="45">
        <v>6</v>
      </c>
      <c r="I247" s="45">
        <v>3</v>
      </c>
      <c r="J247" s="45">
        <v>6</v>
      </c>
      <c r="K247" s="45">
        <v>6</v>
      </c>
      <c r="L247" s="45">
        <v>2</v>
      </c>
      <c r="M247" s="45">
        <v>2</v>
      </c>
      <c r="N247" s="45">
        <v>2</v>
      </c>
      <c r="O247" s="45">
        <v>3</v>
      </c>
      <c r="P247" s="45">
        <v>7</v>
      </c>
      <c r="Q247" s="45">
        <v>7</v>
      </c>
      <c r="R247" s="45">
        <v>3</v>
      </c>
      <c r="S247" s="45">
        <v>8</v>
      </c>
      <c r="T247" s="45">
        <v>11</v>
      </c>
      <c r="U247" s="45">
        <v>2</v>
      </c>
      <c r="V247" s="45">
        <v>2</v>
      </c>
      <c r="W247" s="45">
        <v>2</v>
      </c>
      <c r="X247" s="45">
        <v>3</v>
      </c>
      <c r="Y247" s="45">
        <v>7</v>
      </c>
      <c r="Z247" s="45">
        <v>7</v>
      </c>
      <c r="AA247" s="45">
        <v>3</v>
      </c>
      <c r="AB247" s="45">
        <v>8</v>
      </c>
      <c r="AC247" s="20">
        <v>11</v>
      </c>
    </row>
    <row r="248" spans="2:29" x14ac:dyDescent="0.35">
      <c r="B248" s="3">
        <v>245</v>
      </c>
      <c r="C248" s="45">
        <v>2</v>
      </c>
      <c r="D248" s="45">
        <v>11</v>
      </c>
      <c r="E248" s="45">
        <v>11</v>
      </c>
      <c r="F248" s="45">
        <v>2</v>
      </c>
      <c r="G248" s="45">
        <v>11</v>
      </c>
      <c r="H248" s="45">
        <v>11</v>
      </c>
      <c r="I248" s="45">
        <v>2</v>
      </c>
      <c r="J248" s="45">
        <v>11</v>
      </c>
      <c r="K248" s="45">
        <v>11</v>
      </c>
      <c r="L248" s="45">
        <v>2</v>
      </c>
      <c r="M248" s="45">
        <v>11</v>
      </c>
      <c r="N248" s="45">
        <v>11</v>
      </c>
      <c r="O248" s="45">
        <v>2</v>
      </c>
      <c r="P248" s="45">
        <v>11</v>
      </c>
      <c r="Q248" s="45">
        <v>12</v>
      </c>
      <c r="R248" s="45">
        <v>2</v>
      </c>
      <c r="S248" s="45">
        <v>11</v>
      </c>
      <c r="T248" s="45">
        <v>12</v>
      </c>
      <c r="U248" s="45">
        <v>2</v>
      </c>
      <c r="V248" s="45">
        <v>11</v>
      </c>
      <c r="W248" s="45">
        <v>11</v>
      </c>
      <c r="X248" s="45">
        <v>2</v>
      </c>
      <c r="Y248" s="45">
        <v>11</v>
      </c>
      <c r="Z248" s="45">
        <v>12</v>
      </c>
      <c r="AA248" s="45">
        <v>2</v>
      </c>
      <c r="AB248" s="45">
        <v>11</v>
      </c>
      <c r="AC248" s="20">
        <v>12</v>
      </c>
    </row>
    <row r="249" spans="2:29" x14ac:dyDescent="0.35">
      <c r="B249" s="3">
        <v>246</v>
      </c>
      <c r="C249" s="45">
        <v>1</v>
      </c>
      <c r="D249" s="45">
        <v>2</v>
      </c>
      <c r="E249" s="45">
        <v>2</v>
      </c>
      <c r="F249" s="45">
        <v>1</v>
      </c>
      <c r="G249" s="45">
        <v>4</v>
      </c>
      <c r="H249" s="45">
        <v>7</v>
      </c>
      <c r="I249" s="45">
        <v>1</v>
      </c>
      <c r="J249" s="45">
        <v>4</v>
      </c>
      <c r="K249" s="45">
        <v>7</v>
      </c>
      <c r="L249" s="45">
        <v>1</v>
      </c>
      <c r="M249" s="45">
        <v>2</v>
      </c>
      <c r="N249" s="45">
        <v>2</v>
      </c>
      <c r="O249" s="45">
        <v>1</v>
      </c>
      <c r="P249" s="45">
        <v>4</v>
      </c>
      <c r="Q249" s="45">
        <v>8</v>
      </c>
      <c r="R249" s="45">
        <v>1</v>
      </c>
      <c r="S249" s="45">
        <v>4</v>
      </c>
      <c r="T249" s="45">
        <v>11</v>
      </c>
      <c r="U249" s="45">
        <v>1</v>
      </c>
      <c r="V249" s="45">
        <v>2</v>
      </c>
      <c r="W249" s="45">
        <v>2</v>
      </c>
      <c r="X249" s="45">
        <v>1</v>
      </c>
      <c r="Y249" s="45">
        <v>4</v>
      </c>
      <c r="Z249" s="45">
        <v>8</v>
      </c>
      <c r="AA249" s="45">
        <v>1</v>
      </c>
      <c r="AB249" s="45">
        <v>4</v>
      </c>
      <c r="AC249" s="20">
        <v>11</v>
      </c>
    </row>
    <row r="250" spans="2:29" x14ac:dyDescent="0.35">
      <c r="B250" s="3">
        <v>247</v>
      </c>
      <c r="C250" s="45">
        <v>0</v>
      </c>
      <c r="D250" s="45">
        <v>0</v>
      </c>
      <c r="E250" s="45">
        <v>0</v>
      </c>
      <c r="F250" s="45">
        <v>0</v>
      </c>
      <c r="G250" s="45">
        <v>0</v>
      </c>
      <c r="H250" s="45">
        <v>0</v>
      </c>
      <c r="I250" s="45">
        <v>0</v>
      </c>
      <c r="J250" s="45">
        <v>0</v>
      </c>
      <c r="K250" s="45">
        <v>0</v>
      </c>
      <c r="L250" s="45">
        <v>5</v>
      </c>
      <c r="M250" s="45">
        <v>5</v>
      </c>
      <c r="N250" s="45">
        <v>5</v>
      </c>
      <c r="O250" s="45">
        <v>6</v>
      </c>
      <c r="P250" s="45">
        <v>7</v>
      </c>
      <c r="Q250" s="45">
        <v>7</v>
      </c>
      <c r="R250" s="45">
        <v>6</v>
      </c>
      <c r="S250" s="45">
        <v>7</v>
      </c>
      <c r="T250" s="45">
        <v>7</v>
      </c>
      <c r="U250" s="45">
        <v>5</v>
      </c>
      <c r="V250" s="45">
        <v>5</v>
      </c>
      <c r="W250" s="45">
        <v>5</v>
      </c>
      <c r="X250" s="45">
        <v>6</v>
      </c>
      <c r="Y250" s="45">
        <v>7</v>
      </c>
      <c r="Z250" s="45">
        <v>7</v>
      </c>
      <c r="AA250" s="45">
        <v>6</v>
      </c>
      <c r="AB250" s="45">
        <v>11</v>
      </c>
      <c r="AC250" s="20">
        <v>11</v>
      </c>
    </row>
    <row r="251" spans="2:29" x14ac:dyDescent="0.35">
      <c r="B251" s="3">
        <v>248</v>
      </c>
      <c r="C251" s="45">
        <v>5</v>
      </c>
      <c r="D251" s="45">
        <v>5</v>
      </c>
      <c r="E251" s="45">
        <v>5</v>
      </c>
      <c r="F251" s="45">
        <v>5</v>
      </c>
      <c r="G251" s="45">
        <v>5</v>
      </c>
      <c r="H251" s="45">
        <v>5</v>
      </c>
      <c r="I251" s="45">
        <v>5</v>
      </c>
      <c r="J251" s="45">
        <v>5</v>
      </c>
      <c r="K251" s="45">
        <v>5</v>
      </c>
      <c r="L251" s="45">
        <v>7</v>
      </c>
      <c r="M251" s="45">
        <v>7</v>
      </c>
      <c r="N251" s="45">
        <v>7</v>
      </c>
      <c r="O251" s="45">
        <v>9</v>
      </c>
      <c r="P251" s="45">
        <v>11</v>
      </c>
      <c r="Q251" s="45">
        <v>11</v>
      </c>
      <c r="R251" s="45">
        <v>9</v>
      </c>
      <c r="S251" s="45">
        <v>11</v>
      </c>
      <c r="T251" s="45">
        <v>11</v>
      </c>
      <c r="U251" s="45">
        <v>7</v>
      </c>
      <c r="V251" s="45">
        <v>7</v>
      </c>
      <c r="W251" s="45">
        <v>7</v>
      </c>
      <c r="X251" s="45">
        <v>9</v>
      </c>
      <c r="Y251" s="45">
        <v>11</v>
      </c>
      <c r="Z251" s="45">
        <v>11</v>
      </c>
      <c r="AA251" s="45">
        <v>9</v>
      </c>
      <c r="AB251" s="45">
        <v>11</v>
      </c>
      <c r="AC251" s="20">
        <v>12</v>
      </c>
    </row>
    <row r="252" spans="2:29" x14ac:dyDescent="0.35">
      <c r="B252" s="3">
        <v>249</v>
      </c>
      <c r="C252" s="45">
        <v>4</v>
      </c>
      <c r="D252" s="45">
        <v>4</v>
      </c>
      <c r="E252" s="45">
        <v>4</v>
      </c>
      <c r="F252" s="45">
        <v>6</v>
      </c>
      <c r="G252" s="45">
        <v>6</v>
      </c>
      <c r="H252" s="45">
        <v>6</v>
      </c>
      <c r="I252" s="45">
        <v>6</v>
      </c>
      <c r="J252" s="45">
        <v>6</v>
      </c>
      <c r="K252" s="45">
        <v>6</v>
      </c>
      <c r="L252" s="45">
        <v>4</v>
      </c>
      <c r="M252" s="45">
        <v>4</v>
      </c>
      <c r="N252" s="45">
        <v>4</v>
      </c>
      <c r="O252" s="45">
        <v>8</v>
      </c>
      <c r="P252" s="45">
        <v>8</v>
      </c>
      <c r="Q252" s="45">
        <v>8</v>
      </c>
      <c r="R252" s="45">
        <v>9</v>
      </c>
      <c r="S252" s="45">
        <v>9</v>
      </c>
      <c r="T252" s="45">
        <v>9</v>
      </c>
      <c r="U252" s="45">
        <v>4</v>
      </c>
      <c r="V252" s="45">
        <v>4</v>
      </c>
      <c r="W252" s="45">
        <v>4</v>
      </c>
      <c r="X252" s="45">
        <v>8</v>
      </c>
      <c r="Y252" s="45">
        <v>8</v>
      </c>
      <c r="Z252" s="45">
        <v>8</v>
      </c>
      <c r="AA252" s="45">
        <v>9</v>
      </c>
      <c r="AB252" s="45">
        <v>9</v>
      </c>
      <c r="AC252" s="20">
        <v>9</v>
      </c>
    </row>
    <row r="253" spans="2:29" x14ac:dyDescent="0.35">
      <c r="B253" s="4">
        <v>250</v>
      </c>
      <c r="C253" s="21">
        <v>0</v>
      </c>
      <c r="D253" s="21">
        <v>0</v>
      </c>
      <c r="E253" s="21">
        <v>0</v>
      </c>
      <c r="F253" s="21">
        <v>3</v>
      </c>
      <c r="G253" s="21">
        <v>3</v>
      </c>
      <c r="H253" s="21">
        <v>3</v>
      </c>
      <c r="I253" s="21">
        <v>3</v>
      </c>
      <c r="J253" s="21">
        <v>3</v>
      </c>
      <c r="K253" s="21">
        <v>3</v>
      </c>
      <c r="L253" s="21">
        <v>0</v>
      </c>
      <c r="M253" s="21">
        <v>0</v>
      </c>
      <c r="N253" s="21">
        <v>0</v>
      </c>
      <c r="O253" s="21">
        <v>3</v>
      </c>
      <c r="P253" s="21">
        <v>3</v>
      </c>
      <c r="Q253" s="21">
        <v>3</v>
      </c>
      <c r="R253" s="21">
        <v>5</v>
      </c>
      <c r="S253" s="21">
        <v>5</v>
      </c>
      <c r="T253" s="21">
        <v>5</v>
      </c>
      <c r="U253" s="21">
        <v>0</v>
      </c>
      <c r="V253" s="21">
        <v>0</v>
      </c>
      <c r="W253" s="21">
        <v>0</v>
      </c>
      <c r="X253" s="21">
        <v>3</v>
      </c>
      <c r="Y253" s="21">
        <v>3</v>
      </c>
      <c r="Z253" s="21">
        <v>3</v>
      </c>
      <c r="AA253" s="21">
        <v>9</v>
      </c>
      <c r="AB253" s="21">
        <v>10</v>
      </c>
      <c r="AC253" s="22">
        <v>10</v>
      </c>
    </row>
  </sheetData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D68C3C-86FA-4CF5-8DAD-819E891FAB50}">
  <dimension ref="A2:A427"/>
  <sheetViews>
    <sheetView workbookViewId="0"/>
  </sheetViews>
  <sheetFormatPr defaultRowHeight="14.5" outlineLevelRow="1" x14ac:dyDescent="0.35"/>
  <sheetData>
    <row r="2" spans="1:1" x14ac:dyDescent="0.35">
      <c r="A2" t="s">
        <v>77</v>
      </c>
    </row>
    <row r="3" spans="1:1" x14ac:dyDescent="0.35">
      <c r="A3" t="s">
        <v>78</v>
      </c>
    </row>
    <row r="4" spans="1:1" x14ac:dyDescent="0.35">
      <c r="A4" t="s">
        <v>79</v>
      </c>
    </row>
    <row r="5" spans="1:1" x14ac:dyDescent="0.35">
      <c r="A5" t="s">
        <v>80</v>
      </c>
    </row>
    <row r="6" spans="1:1" x14ac:dyDescent="0.35">
      <c r="A6" t="s">
        <v>81</v>
      </c>
    </row>
    <row r="7" spans="1:1" x14ac:dyDescent="0.35">
      <c r="A7" t="s">
        <v>82</v>
      </c>
    </row>
    <row r="8" spans="1:1" x14ac:dyDescent="0.35">
      <c r="A8" t="s">
        <v>83</v>
      </c>
    </row>
    <row r="9" spans="1:1" x14ac:dyDescent="0.35">
      <c r="A9" t="s">
        <v>84</v>
      </c>
    </row>
    <row r="10" spans="1:1" x14ac:dyDescent="0.35">
      <c r="A10" t="s">
        <v>85</v>
      </c>
    </row>
    <row r="11" spans="1:1" x14ac:dyDescent="0.35">
      <c r="A11" t="s">
        <v>86</v>
      </c>
    </row>
    <row r="12" spans="1:1" x14ac:dyDescent="0.35">
      <c r="A12" t="s">
        <v>87</v>
      </c>
    </row>
    <row r="13" spans="1:1" x14ac:dyDescent="0.35">
      <c r="A13" t="s">
        <v>88</v>
      </c>
    </row>
    <row r="14" spans="1:1" outlineLevel="1" x14ac:dyDescent="0.35">
      <c r="A14" t="s">
        <v>89</v>
      </c>
    </row>
    <row r="15" spans="1:1" outlineLevel="1" x14ac:dyDescent="0.35">
      <c r="A15" s="46" t="s">
        <v>90</v>
      </c>
    </row>
    <row r="16" spans="1:1" outlineLevel="1" x14ac:dyDescent="0.35">
      <c r="A16" s="47" t="s">
        <v>91</v>
      </c>
    </row>
    <row r="17" spans="1:1" outlineLevel="1" x14ac:dyDescent="0.35">
      <c r="A17" s="48" t="s">
        <v>92</v>
      </c>
    </row>
    <row r="18" spans="1:1" outlineLevel="1" x14ac:dyDescent="0.35">
      <c r="A18" s="49" t="s">
        <v>93</v>
      </c>
    </row>
    <row r="19" spans="1:1" outlineLevel="1" x14ac:dyDescent="0.35"/>
    <row r="20" spans="1:1" outlineLevel="1" x14ac:dyDescent="0.35"/>
    <row r="21" spans="1:1" outlineLevel="1" x14ac:dyDescent="0.35"/>
    <row r="22" spans="1:1" outlineLevel="1" x14ac:dyDescent="0.35">
      <c r="A22" s="50" t="s">
        <v>94</v>
      </c>
    </row>
    <row r="23" spans="1:1" outlineLevel="1" x14ac:dyDescent="0.35">
      <c r="A23" s="50" t="s">
        <v>95</v>
      </c>
    </row>
    <row r="24" spans="1:1" outlineLevel="1" x14ac:dyDescent="0.35">
      <c r="A24" s="50" t="str">
        <f>"0.00"</f>
        <v>0.00</v>
      </c>
    </row>
    <row r="25" spans="1:1" outlineLevel="1" x14ac:dyDescent="0.35">
      <c r="A25" s="50" t="s">
        <v>96</v>
      </c>
    </row>
    <row r="26" spans="1:1" outlineLevel="1" x14ac:dyDescent="0.35">
      <c r="A26" s="50" t="s">
        <v>97</v>
      </c>
    </row>
    <row r="27" spans="1:1" outlineLevel="1" x14ac:dyDescent="0.35">
      <c r="A27" s="50" t="s">
        <v>98</v>
      </c>
    </row>
    <row r="28" spans="1:1" outlineLevel="1" x14ac:dyDescent="0.35">
      <c r="A28" s="50" t="s">
        <v>99</v>
      </c>
    </row>
    <row r="29" spans="1:1" outlineLevel="1" x14ac:dyDescent="0.35">
      <c r="A29" s="50" t="str">
        <f>"0.00%"</f>
        <v>0.00%</v>
      </c>
    </row>
    <row r="30" spans="1:1" outlineLevel="1" x14ac:dyDescent="0.35">
      <c r="A30" s="50" t="s">
        <v>100</v>
      </c>
    </row>
    <row r="31" spans="1:1" outlineLevel="1" x14ac:dyDescent="0.35">
      <c r="A31" s="50" t="str">
        <f>"0.00E+00"</f>
        <v>0.00E+00</v>
      </c>
    </row>
    <row r="32" spans="1:1" outlineLevel="1" x14ac:dyDescent="0.35">
      <c r="A32" s="50" t="s">
        <v>101</v>
      </c>
    </row>
    <row r="33" spans="1:1" outlineLevel="1" x14ac:dyDescent="0.35">
      <c r="A33" s="50" t="s">
        <v>102</v>
      </c>
    </row>
    <row r="34" spans="1:1" outlineLevel="1" x14ac:dyDescent="0.35">
      <c r="A34" s="50"/>
    </row>
    <row r="35" spans="1:1" outlineLevel="1" x14ac:dyDescent="0.35"/>
    <row r="36" spans="1:1" outlineLevel="1" x14ac:dyDescent="0.35">
      <c r="A36" s="50" t="s">
        <v>103</v>
      </c>
    </row>
    <row r="37" spans="1:1" outlineLevel="1" x14ac:dyDescent="0.35">
      <c r="A37" s="50" t="s">
        <v>95</v>
      </c>
    </row>
    <row r="38" spans="1:1" outlineLevel="1" x14ac:dyDescent="0.35">
      <c r="A38" s="50" t="s">
        <v>104</v>
      </c>
    </row>
    <row r="39" spans="1:1" outlineLevel="1" x14ac:dyDescent="0.35">
      <c r="A39" s="50" t="s">
        <v>105</v>
      </c>
    </row>
    <row r="40" spans="1:1" outlineLevel="1" x14ac:dyDescent="0.35">
      <c r="A40" s="50" t="s">
        <v>106</v>
      </c>
    </row>
    <row r="41" spans="1:1" outlineLevel="1" x14ac:dyDescent="0.35">
      <c r="A41" s="50" t="s">
        <v>107</v>
      </c>
    </row>
    <row r="42" spans="1:1" outlineLevel="1" x14ac:dyDescent="0.35">
      <c r="A42" s="50" t="s">
        <v>108</v>
      </c>
    </row>
    <row r="43" spans="1:1" outlineLevel="1" x14ac:dyDescent="0.35">
      <c r="A43" s="50" t="s">
        <v>109</v>
      </c>
    </row>
    <row r="44" spans="1:1" outlineLevel="1" x14ac:dyDescent="0.35">
      <c r="A44" s="50" t="s">
        <v>110</v>
      </c>
    </row>
    <row r="45" spans="1:1" outlineLevel="1" x14ac:dyDescent="0.35">
      <c r="A45" s="50" t="s">
        <v>111</v>
      </c>
    </row>
    <row r="46" spans="1:1" outlineLevel="1" x14ac:dyDescent="0.35">
      <c r="A46" s="50" t="s">
        <v>112</v>
      </c>
    </row>
    <row r="47" spans="1:1" outlineLevel="1" x14ac:dyDescent="0.35">
      <c r="A47" s="50" t="s">
        <v>113</v>
      </c>
    </row>
    <row r="48" spans="1:1" outlineLevel="1" x14ac:dyDescent="0.35">
      <c r="A48" s="50" t="s">
        <v>114</v>
      </c>
    </row>
    <row r="49" outlineLevel="1" x14ac:dyDescent="0.35"/>
    <row r="50" outlineLevel="1" x14ac:dyDescent="0.35"/>
    <row r="51" outlineLevel="1" x14ac:dyDescent="0.35"/>
    <row r="52" outlineLevel="1" x14ac:dyDescent="0.35"/>
    <row r="53" outlineLevel="1" x14ac:dyDescent="0.35"/>
    <row r="54" outlineLevel="1" x14ac:dyDescent="0.35"/>
    <row r="55" outlineLevel="1" x14ac:dyDescent="0.35"/>
    <row r="56" outlineLevel="1" x14ac:dyDescent="0.35"/>
    <row r="57" outlineLevel="1" x14ac:dyDescent="0.35"/>
    <row r="58" outlineLevel="1" x14ac:dyDescent="0.35"/>
    <row r="59" outlineLevel="1" x14ac:dyDescent="0.35"/>
    <row r="60" outlineLevel="1" x14ac:dyDescent="0.35"/>
    <row r="61" outlineLevel="1" x14ac:dyDescent="0.35"/>
    <row r="62" outlineLevel="1" x14ac:dyDescent="0.35"/>
    <row r="63" outlineLevel="1" x14ac:dyDescent="0.35"/>
    <row r="64" outlineLevel="1" x14ac:dyDescent="0.35"/>
    <row r="65" outlineLevel="1" x14ac:dyDescent="0.35"/>
    <row r="66" outlineLevel="1" x14ac:dyDescent="0.35"/>
    <row r="67" outlineLevel="1" x14ac:dyDescent="0.35"/>
    <row r="68" outlineLevel="1" x14ac:dyDescent="0.35"/>
    <row r="69" outlineLevel="1" x14ac:dyDescent="0.35"/>
    <row r="70" outlineLevel="1" x14ac:dyDescent="0.35"/>
    <row r="71" outlineLevel="1" x14ac:dyDescent="0.35"/>
    <row r="72" outlineLevel="1" x14ac:dyDescent="0.35"/>
    <row r="73" outlineLevel="1" x14ac:dyDescent="0.35"/>
    <row r="74" outlineLevel="1" x14ac:dyDescent="0.35"/>
    <row r="75" outlineLevel="1" x14ac:dyDescent="0.35"/>
    <row r="76" outlineLevel="1" x14ac:dyDescent="0.35"/>
    <row r="77" outlineLevel="1" x14ac:dyDescent="0.35"/>
    <row r="78" outlineLevel="1" x14ac:dyDescent="0.35"/>
    <row r="79" outlineLevel="1" x14ac:dyDescent="0.35"/>
    <row r="80" outlineLevel="1" x14ac:dyDescent="0.35"/>
    <row r="81" outlineLevel="1" x14ac:dyDescent="0.35"/>
    <row r="82" outlineLevel="1" x14ac:dyDescent="0.35"/>
    <row r="83" outlineLevel="1" x14ac:dyDescent="0.35"/>
    <row r="84" outlineLevel="1" x14ac:dyDescent="0.35"/>
    <row r="85" outlineLevel="1" x14ac:dyDescent="0.35"/>
    <row r="86" outlineLevel="1" x14ac:dyDescent="0.35"/>
    <row r="87" outlineLevel="1" x14ac:dyDescent="0.35"/>
    <row r="88" outlineLevel="1" x14ac:dyDescent="0.35"/>
    <row r="89" outlineLevel="1" x14ac:dyDescent="0.35"/>
    <row r="90" outlineLevel="1" x14ac:dyDescent="0.35"/>
    <row r="91" outlineLevel="1" x14ac:dyDescent="0.35"/>
    <row r="92" outlineLevel="1" x14ac:dyDescent="0.35"/>
    <row r="93" outlineLevel="1" x14ac:dyDescent="0.35"/>
    <row r="94" outlineLevel="1" x14ac:dyDescent="0.35"/>
    <row r="95" outlineLevel="1" x14ac:dyDescent="0.35"/>
    <row r="96" outlineLevel="1" x14ac:dyDescent="0.35"/>
    <row r="97" outlineLevel="1" x14ac:dyDescent="0.35"/>
    <row r="98" outlineLevel="1" x14ac:dyDescent="0.35"/>
    <row r="99" outlineLevel="1" x14ac:dyDescent="0.35"/>
    <row r="100" outlineLevel="1" x14ac:dyDescent="0.35"/>
    <row r="101" outlineLevel="1" x14ac:dyDescent="0.35"/>
    <row r="102" outlineLevel="1" x14ac:dyDescent="0.35"/>
    <row r="103" outlineLevel="1" x14ac:dyDescent="0.35"/>
    <row r="104" outlineLevel="1" x14ac:dyDescent="0.35"/>
    <row r="105" outlineLevel="1" x14ac:dyDescent="0.35"/>
    <row r="106" outlineLevel="1" x14ac:dyDescent="0.35"/>
    <row r="107" outlineLevel="1" x14ac:dyDescent="0.35"/>
    <row r="108" outlineLevel="1" x14ac:dyDescent="0.35"/>
    <row r="109" outlineLevel="1" x14ac:dyDescent="0.35"/>
    <row r="110" outlineLevel="1" x14ac:dyDescent="0.35"/>
    <row r="111" outlineLevel="1" x14ac:dyDescent="0.35"/>
    <row r="112" outlineLevel="1" x14ac:dyDescent="0.35"/>
    <row r="113" outlineLevel="1" x14ac:dyDescent="0.35"/>
    <row r="114" outlineLevel="1" x14ac:dyDescent="0.35"/>
    <row r="116" outlineLevel="1" x14ac:dyDescent="0.35"/>
    <row r="117" outlineLevel="1" x14ac:dyDescent="0.35"/>
    <row r="118" outlineLevel="1" x14ac:dyDescent="0.35"/>
    <row r="119" outlineLevel="1" x14ac:dyDescent="0.35"/>
    <row r="120" outlineLevel="1" x14ac:dyDescent="0.35"/>
    <row r="121" outlineLevel="1" x14ac:dyDescent="0.35"/>
    <row r="122" outlineLevel="1" x14ac:dyDescent="0.35"/>
    <row r="123" outlineLevel="1" x14ac:dyDescent="0.35"/>
    <row r="124" outlineLevel="1" x14ac:dyDescent="0.35"/>
    <row r="125" outlineLevel="1" x14ac:dyDescent="0.35"/>
    <row r="126" outlineLevel="1" x14ac:dyDescent="0.35"/>
    <row r="127" outlineLevel="1" x14ac:dyDescent="0.35"/>
    <row r="128" outlineLevel="1" x14ac:dyDescent="0.35"/>
    <row r="129" outlineLevel="1" x14ac:dyDescent="0.35"/>
    <row r="130" outlineLevel="1" x14ac:dyDescent="0.35"/>
    <row r="131" outlineLevel="1" x14ac:dyDescent="0.35"/>
    <row r="132" outlineLevel="1" x14ac:dyDescent="0.35"/>
    <row r="133" outlineLevel="1" x14ac:dyDescent="0.35"/>
    <row r="134" outlineLevel="1" x14ac:dyDescent="0.35"/>
    <row r="135" outlineLevel="1" x14ac:dyDescent="0.35"/>
    <row r="136" outlineLevel="1" x14ac:dyDescent="0.35"/>
    <row r="137" outlineLevel="1" x14ac:dyDescent="0.35"/>
    <row r="138" outlineLevel="1" x14ac:dyDescent="0.35"/>
    <row r="139" outlineLevel="1" x14ac:dyDescent="0.35"/>
    <row r="140" outlineLevel="1" x14ac:dyDescent="0.35"/>
    <row r="141" outlineLevel="1" x14ac:dyDescent="0.35"/>
    <row r="142" outlineLevel="1" x14ac:dyDescent="0.35"/>
    <row r="143" outlineLevel="1" x14ac:dyDescent="0.35"/>
    <row r="144" outlineLevel="1" x14ac:dyDescent="0.35"/>
    <row r="145" outlineLevel="1" x14ac:dyDescent="0.35"/>
    <row r="146" outlineLevel="1" x14ac:dyDescent="0.35"/>
    <row r="147" outlineLevel="1" x14ac:dyDescent="0.35"/>
    <row r="148" outlineLevel="1" x14ac:dyDescent="0.35"/>
    <row r="149" outlineLevel="1" x14ac:dyDescent="0.35"/>
    <row r="150" outlineLevel="1" x14ac:dyDescent="0.35"/>
    <row r="151" outlineLevel="1" x14ac:dyDescent="0.35"/>
    <row r="152" outlineLevel="1" x14ac:dyDescent="0.35"/>
    <row r="153" outlineLevel="1" x14ac:dyDescent="0.35"/>
    <row r="154" outlineLevel="1" x14ac:dyDescent="0.35"/>
    <row r="155" outlineLevel="1" x14ac:dyDescent="0.35"/>
    <row r="156" outlineLevel="1" x14ac:dyDescent="0.35"/>
    <row r="157" outlineLevel="1" x14ac:dyDescent="0.35"/>
    <row r="158" outlineLevel="1" x14ac:dyDescent="0.35"/>
    <row r="159" outlineLevel="1" x14ac:dyDescent="0.35"/>
    <row r="160" outlineLevel="1" x14ac:dyDescent="0.35"/>
    <row r="161" outlineLevel="1" x14ac:dyDescent="0.35"/>
    <row r="162" outlineLevel="1" x14ac:dyDescent="0.35"/>
    <row r="163" outlineLevel="1" x14ac:dyDescent="0.35"/>
    <row r="164" outlineLevel="1" x14ac:dyDescent="0.35"/>
    <row r="165" outlineLevel="1" x14ac:dyDescent="0.35"/>
    <row r="166" outlineLevel="1" x14ac:dyDescent="0.35"/>
    <row r="167" outlineLevel="1" x14ac:dyDescent="0.35"/>
    <row r="168" outlineLevel="1" x14ac:dyDescent="0.35"/>
    <row r="169" outlineLevel="1" x14ac:dyDescent="0.35"/>
    <row r="170" outlineLevel="1" x14ac:dyDescent="0.35"/>
    <row r="171" outlineLevel="1" x14ac:dyDescent="0.35"/>
    <row r="172" outlineLevel="1" x14ac:dyDescent="0.35"/>
    <row r="173" outlineLevel="1" x14ac:dyDescent="0.35"/>
    <row r="174" outlineLevel="1" x14ac:dyDescent="0.35"/>
    <row r="175" outlineLevel="1" x14ac:dyDescent="0.35"/>
    <row r="176" outlineLevel="1" x14ac:dyDescent="0.35"/>
    <row r="177" outlineLevel="1" x14ac:dyDescent="0.35"/>
    <row r="178" outlineLevel="1" x14ac:dyDescent="0.35"/>
    <row r="179" outlineLevel="1" x14ac:dyDescent="0.35"/>
    <row r="180" outlineLevel="1" x14ac:dyDescent="0.35"/>
    <row r="181" outlineLevel="1" x14ac:dyDescent="0.35"/>
    <row r="182" outlineLevel="1" x14ac:dyDescent="0.35"/>
    <row r="183" outlineLevel="1" x14ac:dyDescent="0.35"/>
    <row r="184" outlineLevel="1" x14ac:dyDescent="0.35"/>
    <row r="185" outlineLevel="1" x14ac:dyDescent="0.35"/>
    <row r="186" outlineLevel="1" x14ac:dyDescent="0.35"/>
    <row r="187" outlineLevel="1" x14ac:dyDescent="0.35"/>
    <row r="188" outlineLevel="1" x14ac:dyDescent="0.35"/>
    <row r="189" outlineLevel="1" x14ac:dyDescent="0.35"/>
    <row r="190" outlineLevel="1" x14ac:dyDescent="0.35"/>
    <row r="191" outlineLevel="1" x14ac:dyDescent="0.35"/>
    <row r="192" outlineLevel="1" x14ac:dyDescent="0.35"/>
    <row r="193" outlineLevel="1" x14ac:dyDescent="0.35"/>
    <row r="194" outlineLevel="1" x14ac:dyDescent="0.35"/>
    <row r="195" outlineLevel="1" x14ac:dyDescent="0.35"/>
    <row r="196" outlineLevel="1" x14ac:dyDescent="0.35"/>
    <row r="197" outlineLevel="1" x14ac:dyDescent="0.35"/>
    <row r="198" outlineLevel="1" x14ac:dyDescent="0.35"/>
    <row r="199" outlineLevel="1" x14ac:dyDescent="0.35"/>
    <row r="200" outlineLevel="1" x14ac:dyDescent="0.35"/>
    <row r="201" outlineLevel="1" x14ac:dyDescent="0.35"/>
    <row r="202" outlineLevel="1" x14ac:dyDescent="0.35"/>
    <row r="203" outlineLevel="1" x14ac:dyDescent="0.35"/>
    <row r="204" outlineLevel="1" x14ac:dyDescent="0.35"/>
    <row r="205" outlineLevel="1" x14ac:dyDescent="0.35"/>
    <row r="206" outlineLevel="1" x14ac:dyDescent="0.35"/>
    <row r="207" outlineLevel="1" x14ac:dyDescent="0.35"/>
    <row r="208" outlineLevel="1" x14ac:dyDescent="0.35"/>
    <row r="209" outlineLevel="1" x14ac:dyDescent="0.35"/>
    <row r="210" outlineLevel="1" x14ac:dyDescent="0.35"/>
    <row r="211" outlineLevel="1" x14ac:dyDescent="0.35"/>
    <row r="212" outlineLevel="1" x14ac:dyDescent="0.35"/>
    <row r="213" outlineLevel="1" x14ac:dyDescent="0.35"/>
    <row r="214" outlineLevel="1" x14ac:dyDescent="0.35"/>
    <row r="215" outlineLevel="1" x14ac:dyDescent="0.35"/>
    <row r="216" outlineLevel="1" x14ac:dyDescent="0.35"/>
    <row r="217" outlineLevel="1" x14ac:dyDescent="0.35"/>
    <row r="219" outlineLevel="1" x14ac:dyDescent="0.35"/>
    <row r="220" outlineLevel="1" x14ac:dyDescent="0.35"/>
    <row r="221" outlineLevel="1" x14ac:dyDescent="0.35"/>
    <row r="222" outlineLevel="1" x14ac:dyDescent="0.35"/>
    <row r="223" outlineLevel="1" x14ac:dyDescent="0.35"/>
    <row r="224" outlineLevel="1" x14ac:dyDescent="0.35"/>
    <row r="225" outlineLevel="1" x14ac:dyDescent="0.35"/>
    <row r="226" outlineLevel="1" x14ac:dyDescent="0.35"/>
    <row r="227" outlineLevel="1" x14ac:dyDescent="0.35"/>
    <row r="228" outlineLevel="1" x14ac:dyDescent="0.35"/>
    <row r="229" outlineLevel="1" x14ac:dyDescent="0.35"/>
    <row r="230" outlineLevel="1" x14ac:dyDescent="0.35"/>
    <row r="231" outlineLevel="1" x14ac:dyDescent="0.35"/>
    <row r="232" outlineLevel="1" x14ac:dyDescent="0.35"/>
    <row r="233" outlineLevel="1" x14ac:dyDescent="0.35"/>
    <row r="234" outlineLevel="1" x14ac:dyDescent="0.35"/>
    <row r="235" outlineLevel="1" x14ac:dyDescent="0.35"/>
    <row r="236" outlineLevel="1" x14ac:dyDescent="0.35"/>
    <row r="237" outlineLevel="1" x14ac:dyDescent="0.35"/>
    <row r="238" outlineLevel="1" x14ac:dyDescent="0.35"/>
    <row r="239" outlineLevel="1" x14ac:dyDescent="0.35"/>
    <row r="240" outlineLevel="1" x14ac:dyDescent="0.35"/>
    <row r="241" outlineLevel="1" x14ac:dyDescent="0.35"/>
    <row r="242" outlineLevel="1" x14ac:dyDescent="0.35"/>
    <row r="243" outlineLevel="1" x14ac:dyDescent="0.35"/>
    <row r="244" outlineLevel="1" x14ac:dyDescent="0.35"/>
    <row r="245" outlineLevel="1" x14ac:dyDescent="0.35"/>
    <row r="246" outlineLevel="1" x14ac:dyDescent="0.35"/>
    <row r="247" outlineLevel="1" x14ac:dyDescent="0.35"/>
    <row r="248" outlineLevel="1" x14ac:dyDescent="0.35"/>
    <row r="249" outlineLevel="1" x14ac:dyDescent="0.35"/>
    <row r="250" outlineLevel="1" x14ac:dyDescent="0.35"/>
    <row r="251" outlineLevel="1" x14ac:dyDescent="0.35"/>
    <row r="252" outlineLevel="1" x14ac:dyDescent="0.35"/>
    <row r="253" outlineLevel="1" x14ac:dyDescent="0.35"/>
    <row r="254" outlineLevel="1" x14ac:dyDescent="0.35"/>
    <row r="255" outlineLevel="1" x14ac:dyDescent="0.35"/>
    <row r="256" outlineLevel="1" x14ac:dyDescent="0.35"/>
    <row r="257" outlineLevel="1" x14ac:dyDescent="0.35"/>
    <row r="258" outlineLevel="1" x14ac:dyDescent="0.35"/>
    <row r="259" outlineLevel="1" x14ac:dyDescent="0.35"/>
    <row r="260" outlineLevel="1" x14ac:dyDescent="0.35"/>
    <row r="261" outlineLevel="1" x14ac:dyDescent="0.35"/>
    <row r="262" outlineLevel="1" x14ac:dyDescent="0.35"/>
    <row r="263" outlineLevel="1" x14ac:dyDescent="0.35"/>
    <row r="264" outlineLevel="1" x14ac:dyDescent="0.35"/>
    <row r="265" outlineLevel="1" x14ac:dyDescent="0.35"/>
    <row r="266" outlineLevel="1" x14ac:dyDescent="0.35"/>
    <row r="267" outlineLevel="1" x14ac:dyDescent="0.35"/>
    <row r="268" outlineLevel="1" x14ac:dyDescent="0.35"/>
    <row r="269" outlineLevel="1" x14ac:dyDescent="0.35"/>
    <row r="270" outlineLevel="1" x14ac:dyDescent="0.35"/>
    <row r="271" outlineLevel="1" x14ac:dyDescent="0.35"/>
    <row r="272" outlineLevel="1" x14ac:dyDescent="0.35"/>
    <row r="273" outlineLevel="1" x14ac:dyDescent="0.35"/>
    <row r="274" outlineLevel="1" x14ac:dyDescent="0.35"/>
    <row r="275" outlineLevel="1" x14ac:dyDescent="0.35"/>
    <row r="276" outlineLevel="1" x14ac:dyDescent="0.35"/>
    <row r="277" outlineLevel="1" x14ac:dyDescent="0.35"/>
    <row r="278" outlineLevel="1" x14ac:dyDescent="0.35"/>
    <row r="279" outlineLevel="1" x14ac:dyDescent="0.35"/>
    <row r="280" outlineLevel="1" x14ac:dyDescent="0.35"/>
    <row r="281" outlineLevel="1" x14ac:dyDescent="0.35"/>
    <row r="282" outlineLevel="1" x14ac:dyDescent="0.35"/>
    <row r="283" outlineLevel="1" x14ac:dyDescent="0.35"/>
    <row r="284" outlineLevel="1" x14ac:dyDescent="0.35"/>
    <row r="285" outlineLevel="1" x14ac:dyDescent="0.35"/>
    <row r="286" outlineLevel="1" x14ac:dyDescent="0.35"/>
    <row r="287" outlineLevel="1" x14ac:dyDescent="0.35"/>
    <row r="288" outlineLevel="1" x14ac:dyDescent="0.35"/>
    <row r="289" outlineLevel="1" x14ac:dyDescent="0.35"/>
    <row r="290" outlineLevel="1" x14ac:dyDescent="0.35"/>
    <row r="291" outlineLevel="1" x14ac:dyDescent="0.35"/>
    <row r="292" outlineLevel="1" x14ac:dyDescent="0.35"/>
    <row r="293" outlineLevel="1" x14ac:dyDescent="0.35"/>
    <row r="294" outlineLevel="1" x14ac:dyDescent="0.35"/>
    <row r="295" outlineLevel="1" x14ac:dyDescent="0.35"/>
    <row r="296" outlineLevel="1" x14ac:dyDescent="0.35"/>
    <row r="297" outlineLevel="1" x14ac:dyDescent="0.35"/>
    <row r="298" outlineLevel="1" x14ac:dyDescent="0.35"/>
    <row r="299" outlineLevel="1" x14ac:dyDescent="0.35"/>
    <row r="300" outlineLevel="1" x14ac:dyDescent="0.35"/>
    <row r="301" outlineLevel="1" x14ac:dyDescent="0.35"/>
    <row r="302" outlineLevel="1" x14ac:dyDescent="0.35"/>
    <row r="303" outlineLevel="1" x14ac:dyDescent="0.35"/>
    <row r="304" outlineLevel="1" x14ac:dyDescent="0.35"/>
    <row r="305" outlineLevel="1" x14ac:dyDescent="0.35"/>
    <row r="306" outlineLevel="1" x14ac:dyDescent="0.35"/>
    <row r="307" outlineLevel="1" x14ac:dyDescent="0.35"/>
    <row r="308" outlineLevel="1" x14ac:dyDescent="0.35"/>
    <row r="309" outlineLevel="1" x14ac:dyDescent="0.35"/>
    <row r="310" outlineLevel="1" x14ac:dyDescent="0.35"/>
    <row r="311" outlineLevel="1" x14ac:dyDescent="0.35"/>
    <row r="312" outlineLevel="1" x14ac:dyDescent="0.35"/>
    <row r="313" outlineLevel="1" x14ac:dyDescent="0.35"/>
    <row r="314" outlineLevel="1" x14ac:dyDescent="0.35"/>
    <row r="315" outlineLevel="1" x14ac:dyDescent="0.35"/>
    <row r="316" outlineLevel="1" x14ac:dyDescent="0.35"/>
    <row r="317" outlineLevel="1" x14ac:dyDescent="0.35"/>
    <row r="318" outlineLevel="1" x14ac:dyDescent="0.35"/>
    <row r="319" outlineLevel="1" x14ac:dyDescent="0.35"/>
    <row r="320" outlineLevel="1" x14ac:dyDescent="0.35"/>
    <row r="322" spans="1:1" outlineLevel="1" x14ac:dyDescent="0.35"/>
    <row r="323" spans="1:1" outlineLevel="1" x14ac:dyDescent="0.35">
      <c r="A323">
        <v>1E-3</v>
      </c>
    </row>
    <row r="324" spans="1:1" outlineLevel="1" x14ac:dyDescent="0.35">
      <c r="A324">
        <v>4.0000000000000001E-3</v>
      </c>
    </row>
    <row r="325" spans="1:1" outlineLevel="1" x14ac:dyDescent="0.35">
      <c r="A325">
        <v>7.0000000000000001E-3</v>
      </c>
    </row>
    <row r="326" spans="1:1" outlineLevel="1" x14ac:dyDescent="0.35">
      <c r="A326">
        <v>0.01</v>
      </c>
    </row>
    <row r="327" spans="1:1" outlineLevel="1" x14ac:dyDescent="0.35">
      <c r="A327">
        <v>0.02</v>
      </c>
    </row>
    <row r="328" spans="1:1" outlineLevel="1" x14ac:dyDescent="0.35">
      <c r="A328">
        <v>0.03</v>
      </c>
    </row>
    <row r="329" spans="1:1" outlineLevel="1" x14ac:dyDescent="0.35">
      <c r="A329">
        <v>0.04</v>
      </c>
    </row>
    <row r="330" spans="1:1" outlineLevel="1" x14ac:dyDescent="0.35">
      <c r="A330">
        <v>0.05</v>
      </c>
    </row>
    <row r="331" spans="1:1" outlineLevel="1" x14ac:dyDescent="0.35">
      <c r="A331">
        <v>0.06</v>
      </c>
    </row>
    <row r="332" spans="1:1" outlineLevel="1" x14ac:dyDescent="0.35">
      <c r="A332">
        <v>7.0000000000000007E-2</v>
      </c>
    </row>
    <row r="333" spans="1:1" outlineLevel="1" x14ac:dyDescent="0.35">
      <c r="A333">
        <v>0.08</v>
      </c>
    </row>
    <row r="334" spans="1:1" outlineLevel="1" x14ac:dyDescent="0.35">
      <c r="A334">
        <v>0.09</v>
      </c>
    </row>
    <row r="335" spans="1:1" outlineLevel="1" x14ac:dyDescent="0.35">
      <c r="A335">
        <v>0.1</v>
      </c>
    </row>
    <row r="336" spans="1:1" outlineLevel="1" x14ac:dyDescent="0.35">
      <c r="A336">
        <v>0.11</v>
      </c>
    </row>
    <row r="337" spans="1:1" outlineLevel="1" x14ac:dyDescent="0.35">
      <c r="A337">
        <v>0.12</v>
      </c>
    </row>
    <row r="338" spans="1:1" outlineLevel="1" x14ac:dyDescent="0.35">
      <c r="A338">
        <v>0.13</v>
      </c>
    </row>
    <row r="339" spans="1:1" outlineLevel="1" x14ac:dyDescent="0.35">
      <c r="A339">
        <v>0.14000000000000001</v>
      </c>
    </row>
    <row r="340" spans="1:1" outlineLevel="1" x14ac:dyDescent="0.35">
      <c r="A340">
        <v>0.15</v>
      </c>
    </row>
    <row r="341" spans="1:1" outlineLevel="1" x14ac:dyDescent="0.35">
      <c r="A341">
        <v>0.16</v>
      </c>
    </row>
    <row r="342" spans="1:1" outlineLevel="1" x14ac:dyDescent="0.35">
      <c r="A342">
        <v>0.17</v>
      </c>
    </row>
    <row r="343" spans="1:1" outlineLevel="1" x14ac:dyDescent="0.35">
      <c r="A343">
        <v>0.18</v>
      </c>
    </row>
    <row r="344" spans="1:1" outlineLevel="1" x14ac:dyDescent="0.35">
      <c r="A344">
        <v>0.19</v>
      </c>
    </row>
    <row r="345" spans="1:1" outlineLevel="1" x14ac:dyDescent="0.35">
      <c r="A345">
        <v>0.2</v>
      </c>
    </row>
    <row r="346" spans="1:1" outlineLevel="1" x14ac:dyDescent="0.35">
      <c r="A346">
        <v>0.21</v>
      </c>
    </row>
    <row r="347" spans="1:1" outlineLevel="1" x14ac:dyDescent="0.35">
      <c r="A347">
        <v>0.22</v>
      </c>
    </row>
    <row r="348" spans="1:1" outlineLevel="1" x14ac:dyDescent="0.35">
      <c r="A348">
        <v>0.23</v>
      </c>
    </row>
    <row r="349" spans="1:1" outlineLevel="1" x14ac:dyDescent="0.35">
      <c r="A349">
        <v>0.24</v>
      </c>
    </row>
    <row r="350" spans="1:1" outlineLevel="1" x14ac:dyDescent="0.35">
      <c r="A350">
        <v>0.25</v>
      </c>
    </row>
    <row r="351" spans="1:1" outlineLevel="1" x14ac:dyDescent="0.35">
      <c r="A351">
        <v>0.26</v>
      </c>
    </row>
    <row r="352" spans="1:1" outlineLevel="1" x14ac:dyDescent="0.35">
      <c r="A352">
        <v>0.27</v>
      </c>
    </row>
    <row r="353" spans="1:1" outlineLevel="1" x14ac:dyDescent="0.35">
      <c r="A353">
        <v>0.28000000000000003</v>
      </c>
    </row>
    <row r="354" spans="1:1" outlineLevel="1" x14ac:dyDescent="0.35">
      <c r="A354">
        <v>0.28999999999999998</v>
      </c>
    </row>
    <row r="355" spans="1:1" outlineLevel="1" x14ac:dyDescent="0.35">
      <c r="A355">
        <v>0.3</v>
      </c>
    </row>
    <row r="356" spans="1:1" outlineLevel="1" x14ac:dyDescent="0.35">
      <c r="A356">
        <v>0.31</v>
      </c>
    </row>
    <row r="357" spans="1:1" outlineLevel="1" x14ac:dyDescent="0.35">
      <c r="A357">
        <v>0.32</v>
      </c>
    </row>
    <row r="358" spans="1:1" outlineLevel="1" x14ac:dyDescent="0.35">
      <c r="A358">
        <v>0.33</v>
      </c>
    </row>
    <row r="359" spans="1:1" outlineLevel="1" x14ac:dyDescent="0.35">
      <c r="A359">
        <v>0.34</v>
      </c>
    </row>
    <row r="360" spans="1:1" outlineLevel="1" x14ac:dyDescent="0.35">
      <c r="A360">
        <v>0.35000000000000003</v>
      </c>
    </row>
    <row r="361" spans="1:1" outlineLevel="1" x14ac:dyDescent="0.35">
      <c r="A361">
        <v>0.36</v>
      </c>
    </row>
    <row r="362" spans="1:1" outlineLevel="1" x14ac:dyDescent="0.35">
      <c r="A362">
        <v>0.37</v>
      </c>
    </row>
    <row r="363" spans="1:1" outlineLevel="1" x14ac:dyDescent="0.35">
      <c r="A363">
        <v>0.38</v>
      </c>
    </row>
    <row r="364" spans="1:1" outlineLevel="1" x14ac:dyDescent="0.35">
      <c r="A364">
        <v>0.39</v>
      </c>
    </row>
    <row r="365" spans="1:1" outlineLevel="1" x14ac:dyDescent="0.35">
      <c r="A365">
        <v>0.4</v>
      </c>
    </row>
    <row r="366" spans="1:1" outlineLevel="1" x14ac:dyDescent="0.35">
      <c r="A366">
        <v>0.41000000000000003</v>
      </c>
    </row>
    <row r="367" spans="1:1" outlineLevel="1" x14ac:dyDescent="0.35">
      <c r="A367">
        <v>0.42</v>
      </c>
    </row>
    <row r="368" spans="1:1" outlineLevel="1" x14ac:dyDescent="0.35">
      <c r="A368">
        <v>0.43</v>
      </c>
    </row>
    <row r="369" spans="1:1" outlineLevel="1" x14ac:dyDescent="0.35">
      <c r="A369">
        <v>0.44</v>
      </c>
    </row>
    <row r="370" spans="1:1" outlineLevel="1" x14ac:dyDescent="0.35">
      <c r="A370">
        <v>0.45</v>
      </c>
    </row>
    <row r="371" spans="1:1" outlineLevel="1" x14ac:dyDescent="0.35">
      <c r="A371">
        <v>0.46</v>
      </c>
    </row>
    <row r="372" spans="1:1" outlineLevel="1" x14ac:dyDescent="0.35">
      <c r="A372">
        <v>0.47000000000000003</v>
      </c>
    </row>
    <row r="373" spans="1:1" outlineLevel="1" x14ac:dyDescent="0.35">
      <c r="A373">
        <v>0.48</v>
      </c>
    </row>
    <row r="374" spans="1:1" outlineLevel="1" x14ac:dyDescent="0.35">
      <c r="A374">
        <v>0.49</v>
      </c>
    </row>
    <row r="375" spans="1:1" outlineLevel="1" x14ac:dyDescent="0.35">
      <c r="A375">
        <v>0.5</v>
      </c>
    </row>
    <row r="376" spans="1:1" outlineLevel="1" x14ac:dyDescent="0.35">
      <c r="A376">
        <v>0.51</v>
      </c>
    </row>
    <row r="377" spans="1:1" outlineLevel="1" x14ac:dyDescent="0.35">
      <c r="A377">
        <v>0.52</v>
      </c>
    </row>
    <row r="378" spans="1:1" outlineLevel="1" x14ac:dyDescent="0.35">
      <c r="A378">
        <v>0.53</v>
      </c>
    </row>
    <row r="379" spans="1:1" outlineLevel="1" x14ac:dyDescent="0.35">
      <c r="A379">
        <v>0.54</v>
      </c>
    </row>
    <row r="380" spans="1:1" outlineLevel="1" x14ac:dyDescent="0.35">
      <c r="A380">
        <v>0.55000000000000004</v>
      </c>
    </row>
    <row r="381" spans="1:1" outlineLevel="1" x14ac:dyDescent="0.35">
      <c r="A381">
        <v>0.56000000000000005</v>
      </c>
    </row>
    <row r="382" spans="1:1" outlineLevel="1" x14ac:dyDescent="0.35">
      <c r="A382">
        <v>0.57000000000000006</v>
      </c>
    </row>
    <row r="383" spans="1:1" outlineLevel="1" x14ac:dyDescent="0.35">
      <c r="A383">
        <v>0.57999999999999996</v>
      </c>
    </row>
    <row r="384" spans="1:1" outlineLevel="1" x14ac:dyDescent="0.35">
      <c r="A384">
        <v>0.59</v>
      </c>
    </row>
    <row r="385" spans="1:1" outlineLevel="1" x14ac:dyDescent="0.35">
      <c r="A385">
        <v>0.6</v>
      </c>
    </row>
    <row r="386" spans="1:1" outlineLevel="1" x14ac:dyDescent="0.35">
      <c r="A386">
        <v>0.61</v>
      </c>
    </row>
    <row r="387" spans="1:1" outlineLevel="1" x14ac:dyDescent="0.35">
      <c r="A387">
        <v>0.62</v>
      </c>
    </row>
    <row r="388" spans="1:1" outlineLevel="1" x14ac:dyDescent="0.35">
      <c r="A388">
        <v>0.63</v>
      </c>
    </row>
    <row r="389" spans="1:1" outlineLevel="1" x14ac:dyDescent="0.35">
      <c r="A389">
        <v>0.64</v>
      </c>
    </row>
    <row r="390" spans="1:1" outlineLevel="1" x14ac:dyDescent="0.35">
      <c r="A390">
        <v>0.65</v>
      </c>
    </row>
    <row r="391" spans="1:1" outlineLevel="1" x14ac:dyDescent="0.35">
      <c r="A391">
        <v>0.66</v>
      </c>
    </row>
    <row r="392" spans="1:1" outlineLevel="1" x14ac:dyDescent="0.35">
      <c r="A392">
        <v>0.67</v>
      </c>
    </row>
    <row r="393" spans="1:1" outlineLevel="1" x14ac:dyDescent="0.35">
      <c r="A393">
        <v>0.68</v>
      </c>
    </row>
    <row r="394" spans="1:1" outlineLevel="1" x14ac:dyDescent="0.35">
      <c r="A394">
        <v>0.69000000000000006</v>
      </c>
    </row>
    <row r="395" spans="1:1" outlineLevel="1" x14ac:dyDescent="0.35">
      <c r="A395">
        <v>0.70000000000000007</v>
      </c>
    </row>
    <row r="396" spans="1:1" outlineLevel="1" x14ac:dyDescent="0.35">
      <c r="A396">
        <v>0.71</v>
      </c>
    </row>
    <row r="397" spans="1:1" outlineLevel="1" x14ac:dyDescent="0.35">
      <c r="A397">
        <v>0.72</v>
      </c>
    </row>
    <row r="398" spans="1:1" outlineLevel="1" x14ac:dyDescent="0.35">
      <c r="A398">
        <v>0.73</v>
      </c>
    </row>
    <row r="399" spans="1:1" outlineLevel="1" x14ac:dyDescent="0.35">
      <c r="A399">
        <v>0.74</v>
      </c>
    </row>
    <row r="400" spans="1:1" outlineLevel="1" x14ac:dyDescent="0.35">
      <c r="A400">
        <v>0.75</v>
      </c>
    </row>
    <row r="401" spans="1:1" outlineLevel="1" x14ac:dyDescent="0.35">
      <c r="A401">
        <v>0.76</v>
      </c>
    </row>
    <row r="402" spans="1:1" outlineLevel="1" x14ac:dyDescent="0.35">
      <c r="A402">
        <v>0.77</v>
      </c>
    </row>
    <row r="403" spans="1:1" outlineLevel="1" x14ac:dyDescent="0.35">
      <c r="A403">
        <v>0.78</v>
      </c>
    </row>
    <row r="404" spans="1:1" outlineLevel="1" x14ac:dyDescent="0.35">
      <c r="A404">
        <v>0.79</v>
      </c>
    </row>
    <row r="405" spans="1:1" outlineLevel="1" x14ac:dyDescent="0.35">
      <c r="A405">
        <v>0.8</v>
      </c>
    </row>
    <row r="406" spans="1:1" outlineLevel="1" x14ac:dyDescent="0.35">
      <c r="A406">
        <v>0.81</v>
      </c>
    </row>
    <row r="407" spans="1:1" outlineLevel="1" x14ac:dyDescent="0.35">
      <c r="A407">
        <v>0.82000000000000006</v>
      </c>
    </row>
    <row r="408" spans="1:1" outlineLevel="1" x14ac:dyDescent="0.35">
      <c r="A408">
        <v>0.83000000000000007</v>
      </c>
    </row>
    <row r="409" spans="1:1" outlineLevel="1" x14ac:dyDescent="0.35">
      <c r="A409">
        <v>0.84</v>
      </c>
    </row>
    <row r="410" spans="1:1" outlineLevel="1" x14ac:dyDescent="0.35">
      <c r="A410">
        <v>0.85</v>
      </c>
    </row>
    <row r="411" spans="1:1" outlineLevel="1" x14ac:dyDescent="0.35">
      <c r="A411">
        <v>0.86</v>
      </c>
    </row>
    <row r="412" spans="1:1" outlineLevel="1" x14ac:dyDescent="0.35">
      <c r="A412">
        <v>0.87</v>
      </c>
    </row>
    <row r="413" spans="1:1" outlineLevel="1" x14ac:dyDescent="0.35">
      <c r="A413">
        <v>0.88</v>
      </c>
    </row>
    <row r="414" spans="1:1" outlineLevel="1" x14ac:dyDescent="0.35">
      <c r="A414">
        <v>0.89</v>
      </c>
    </row>
    <row r="415" spans="1:1" outlineLevel="1" x14ac:dyDescent="0.35">
      <c r="A415">
        <v>0.9</v>
      </c>
    </row>
    <row r="416" spans="1:1" outlineLevel="1" x14ac:dyDescent="0.35">
      <c r="A416">
        <v>0.91</v>
      </c>
    </row>
    <row r="417" spans="1:1" outlineLevel="1" x14ac:dyDescent="0.35">
      <c r="A417">
        <v>0.92</v>
      </c>
    </row>
    <row r="418" spans="1:1" outlineLevel="1" x14ac:dyDescent="0.35">
      <c r="A418">
        <v>0.93</v>
      </c>
    </row>
    <row r="419" spans="1:1" outlineLevel="1" x14ac:dyDescent="0.35">
      <c r="A419">
        <v>0.94000000000000006</v>
      </c>
    </row>
    <row r="420" spans="1:1" outlineLevel="1" x14ac:dyDescent="0.35">
      <c r="A420">
        <v>0.95000000000000007</v>
      </c>
    </row>
    <row r="421" spans="1:1" outlineLevel="1" x14ac:dyDescent="0.35">
      <c r="A421">
        <v>0.96</v>
      </c>
    </row>
    <row r="422" spans="1:1" outlineLevel="1" x14ac:dyDescent="0.35">
      <c r="A422">
        <v>0.97</v>
      </c>
    </row>
    <row r="423" spans="1:1" outlineLevel="1" x14ac:dyDescent="0.35">
      <c r="A423">
        <v>0.98</v>
      </c>
    </row>
    <row r="424" spans="1:1" outlineLevel="1" x14ac:dyDescent="0.35">
      <c r="A424">
        <v>0.99</v>
      </c>
    </row>
    <row r="425" spans="1:1" outlineLevel="1" x14ac:dyDescent="0.35">
      <c r="A425">
        <v>0.99299999999999999</v>
      </c>
    </row>
    <row r="426" spans="1:1" outlineLevel="1" x14ac:dyDescent="0.35">
      <c r="A426">
        <v>0.996</v>
      </c>
    </row>
    <row r="427" spans="1:1" x14ac:dyDescent="0.35">
      <c r="A427">
        <v>0.999</v>
      </c>
    </row>
  </sheetData>
  <pageMargins left="0.7" right="0.7" top="0.75" bottom="0.75" header="0.3" footer="0.3"/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29</vt:i4>
      </vt:variant>
    </vt:vector>
  </HeadingPairs>
  <TitlesOfParts>
    <vt:vector size="35" baseType="lpstr">
      <vt:lpstr>About</vt:lpstr>
      <vt:lpstr>Dashboard</vt:lpstr>
      <vt:lpstr>Click Control</vt:lpstr>
      <vt:lpstr>Sheet1</vt:lpstr>
      <vt:lpstr>PMTable</vt:lpstr>
      <vt:lpstr>ChanceCalc Chart Data</vt:lpstr>
      <vt:lpstr>GCCGSM_Control_Data</vt:lpstr>
      <vt:lpstr>PM_Index</vt:lpstr>
      <vt:lpstr>Sorties_Inventory_1</vt:lpstr>
      <vt:lpstr>Sorties_Inventory_10</vt:lpstr>
      <vt:lpstr>Sorties_Inventory_11</vt:lpstr>
      <vt:lpstr>Sorties_Inventory_12</vt:lpstr>
      <vt:lpstr>Sorties_Inventory_13</vt:lpstr>
      <vt:lpstr>Sorties_Inventory_14</vt:lpstr>
      <vt:lpstr>Sorties_Inventory_15</vt:lpstr>
      <vt:lpstr>Sorties_Inventory_16</vt:lpstr>
      <vt:lpstr>Sorties_Inventory_17</vt:lpstr>
      <vt:lpstr>Sorties_Inventory_18</vt:lpstr>
      <vt:lpstr>Sorties_Inventory_19</vt:lpstr>
      <vt:lpstr>Sorties_Inventory_2</vt:lpstr>
      <vt:lpstr>Sorties_Inventory_20</vt:lpstr>
      <vt:lpstr>Sorties_Inventory_21</vt:lpstr>
      <vt:lpstr>Sorties_Inventory_22</vt:lpstr>
      <vt:lpstr>Sorties_Inventory_23</vt:lpstr>
      <vt:lpstr>Sorties_Inventory_24</vt:lpstr>
      <vt:lpstr>Sorties_Inventory_25</vt:lpstr>
      <vt:lpstr>Sorties_Inventory_26</vt:lpstr>
      <vt:lpstr>Sorties_Inventory_27</vt:lpstr>
      <vt:lpstr>Sorties_Inventory_3</vt:lpstr>
      <vt:lpstr>Sorties_Inventory_4</vt:lpstr>
      <vt:lpstr>Sorties_Inventory_5</vt:lpstr>
      <vt:lpstr>Sorties_Inventory_6</vt:lpstr>
      <vt:lpstr>Sorties_Inventory_7</vt:lpstr>
      <vt:lpstr>Sorties_Inventory_8</vt:lpstr>
      <vt:lpstr>Sorties_Inventory_9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Sundeep Kuntimad</dc:creator>
  <cp:keywords>Unrestricted</cp:keywords>
  <cp:lastModifiedBy>Sam Savage</cp:lastModifiedBy>
  <dcterms:created xsi:type="dcterms:W3CDTF">2021-08-30T22:01:05Z</dcterms:created>
  <dcterms:modified xsi:type="dcterms:W3CDTF">2023-04-08T23:17:29Z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  <property fmtid="{D5CDD505-2E9C-101B-9397-08002B2CF9AE}" pid="3" name="SV_HIDDEN_GRID_QUERY_LIST_4F35BF76-6C0D-4D9B-82B2-816C12CF3733">
    <vt:lpwstr>empty_477D106A-C0D6-4607-AEBD-E2C9D60EA279</vt:lpwstr>
  </property>
  <property fmtid="{D5CDD505-2E9C-101B-9397-08002B2CF9AE}" pid="4" name="LM SIP Document Sensitivity">
    <vt:lpwstr/>
  </property>
  <property fmtid="{D5CDD505-2E9C-101B-9397-08002B2CF9AE}" pid="5" name="Document Author">
    <vt:lpwstr>US\e360062</vt:lpwstr>
  </property>
  <property fmtid="{D5CDD505-2E9C-101B-9397-08002B2CF9AE}" pid="6" name="Document Sensitivity">
    <vt:lpwstr>1</vt:lpwstr>
  </property>
  <property fmtid="{D5CDD505-2E9C-101B-9397-08002B2CF9AE}" pid="7" name="ThirdParty">
    <vt:lpwstr/>
  </property>
  <property fmtid="{D5CDD505-2E9C-101B-9397-08002B2CF9AE}" pid="8" name="OCI Restriction">
    <vt:bool>false</vt:bool>
  </property>
  <property fmtid="{D5CDD505-2E9C-101B-9397-08002B2CF9AE}" pid="9" name="OCI Additional Info">
    <vt:lpwstr/>
  </property>
  <property fmtid="{D5CDD505-2E9C-101B-9397-08002B2CF9AE}" pid="10" name="Allow Header Overwrite">
    <vt:bool>true</vt:bool>
  </property>
  <property fmtid="{D5CDD505-2E9C-101B-9397-08002B2CF9AE}" pid="11" name="Allow Footer Overwrite">
    <vt:bool>true</vt:bool>
  </property>
  <property fmtid="{D5CDD505-2E9C-101B-9397-08002B2CF9AE}" pid="12" name="Multiple Selected">
    <vt:lpwstr>-1</vt:lpwstr>
  </property>
  <property fmtid="{D5CDD505-2E9C-101B-9397-08002B2CF9AE}" pid="13" name="SIPLongWording">
    <vt:lpwstr>_x000d_
_x000d_
</vt:lpwstr>
  </property>
  <property fmtid="{D5CDD505-2E9C-101B-9397-08002B2CF9AE}" pid="14" name="ExpCountry">
    <vt:lpwstr/>
  </property>
  <property fmtid="{D5CDD505-2E9C-101B-9397-08002B2CF9AE}" pid="15" name="TextBoxAndDropdownValues">
    <vt:lpwstr/>
  </property>
</Properties>
</file>